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Rectif.06-final-influiente" sheetId="1" r:id="rId1"/>
  </sheets>
  <definedNames>
    <definedName name="_xlnm.Print_Titles" localSheetId="0">'Rectif.06-final-influiente'!$11:$12</definedName>
  </definedNames>
  <calcPr fullCalcOnLoad="1"/>
</workbook>
</file>

<file path=xl/sharedStrings.xml><?xml version="1.0" encoding="utf-8"?>
<sst xmlns="http://schemas.openxmlformats.org/spreadsheetml/2006/main" count="209" uniqueCount="166">
  <si>
    <r>
      <t>JUDEŢUL:</t>
    </r>
    <r>
      <rPr>
        <b/>
        <u val="single"/>
        <sz val="11"/>
        <rFont val="Arial"/>
        <family val="2"/>
      </rPr>
      <t>ARAD</t>
    </r>
  </si>
  <si>
    <t>Se aproba,</t>
  </si>
  <si>
    <r>
      <t>Unitatea administrativ - teritorială:</t>
    </r>
    <r>
      <rPr>
        <u val="single"/>
        <sz val="11"/>
        <rFont val="Arial"/>
        <family val="2"/>
      </rPr>
      <t>CONSILIUL JUDETEAN ARAD</t>
    </r>
  </si>
  <si>
    <t>PRESEDINTE</t>
  </si>
  <si>
    <r>
      <t>SINTEZA</t>
    </r>
    <r>
      <rPr>
        <sz val="14"/>
        <rFont val="Arial"/>
        <family val="2"/>
      </rPr>
      <t xml:space="preserve"> </t>
    </r>
  </si>
  <si>
    <t xml:space="preserve"> VENITURILOR BUGETULUI PROPRIU RECTIFICAT AL CONSILIULUI JUDETEAN ARAD</t>
  </si>
  <si>
    <t xml:space="preserve">                                                                                                                                 </t>
  </si>
  <si>
    <t>Anexa 2.1</t>
  </si>
  <si>
    <t>mii lei</t>
  </si>
  <si>
    <t>D E N U M I R E A     I N D I C A T O R I L O R</t>
  </si>
  <si>
    <t>Cod indicator</t>
  </si>
  <si>
    <t>Program  2006 cf.Hot.83</t>
  </si>
  <si>
    <t>din care TRIM.II</t>
  </si>
  <si>
    <t>Program   2006  rectificat</t>
  </si>
  <si>
    <t>Influente  +/-</t>
  </si>
  <si>
    <t xml:space="preserve">TOTAL VENITURI </t>
  </si>
  <si>
    <t>00.01</t>
  </si>
  <si>
    <t xml:space="preserve">VENITURI PROPRII </t>
  </si>
  <si>
    <t>48.02</t>
  </si>
  <si>
    <t xml:space="preserve">I.  VENITURI CURENTE </t>
  </si>
  <si>
    <t>00.02</t>
  </si>
  <si>
    <t xml:space="preserve">A.  VENITURI FISCALE </t>
  </si>
  <si>
    <t>00.03</t>
  </si>
  <si>
    <t xml:space="preserve">A1.  IMPOZIT  PE VENIT, PROFIT SI CASTIGURI DIN CAPITAL </t>
  </si>
  <si>
    <t>00.04</t>
  </si>
  <si>
    <t xml:space="preserve">A1.1.  IMPOZIT  PE VENIT, PROFIT SI CASTIGURI DIN CAPITAL DE LA PERSOANE JURIDICE </t>
  </si>
  <si>
    <t>00.05</t>
  </si>
  <si>
    <t xml:space="preserve">Impozit pe profit </t>
  </si>
  <si>
    <t>01.02</t>
  </si>
  <si>
    <t xml:space="preserve">Impozit pe profit de la agenţi economici </t>
  </si>
  <si>
    <t>01.02.01</t>
  </si>
  <si>
    <t xml:space="preserve">                    - Compania de Apa Arad</t>
  </si>
  <si>
    <t>X</t>
  </si>
  <si>
    <t xml:space="preserve">                    - Compania de Transport Public Arad</t>
  </si>
  <si>
    <t xml:space="preserve">                    - R.A.Administratia Zonei Libere Arad</t>
  </si>
  <si>
    <t xml:space="preserve">A1.2.  IMPOZIT PE VENIT, PROFIT,  SI CASTIGURI DIN CAPITAL DE LA PERSOANE FIZICE </t>
  </si>
  <si>
    <t>00.06</t>
  </si>
  <si>
    <t xml:space="preserve">Cote si sume defalcate din impozitul pe venit </t>
  </si>
  <si>
    <t>04.02</t>
  </si>
  <si>
    <t>Cote defalcate din impozitul pe venit</t>
  </si>
  <si>
    <t>04.02.01</t>
  </si>
  <si>
    <t>Sume alocate de  consiliul judetean pentru echilibrarea bugetelor locale</t>
  </si>
  <si>
    <t>04.02.04</t>
  </si>
  <si>
    <t xml:space="preserve">A1.3.  ALTE IMPOZITE  PE VENIT, PROFIT SI CASTIGURI DIN CAPITAL </t>
  </si>
  <si>
    <t>00.07</t>
  </si>
  <si>
    <t xml:space="preserve">Alte impozite pe venit, profit si castiguri din capital </t>
  </si>
  <si>
    <t>05.02</t>
  </si>
  <si>
    <t xml:space="preserve"> Alte impozite pe venit, profit si castiguri din capital </t>
  </si>
  <si>
    <t>05.02.50</t>
  </si>
  <si>
    <t xml:space="preserve">                          - Taxe eliberare avize de protectie civila</t>
  </si>
  <si>
    <t xml:space="preserve">                          - Autorizatii avize in domeniul constructiilor</t>
  </si>
  <si>
    <t xml:space="preserve">                          - Taxe utilizare drumuri judetene</t>
  </si>
  <si>
    <t xml:space="preserve">                          - Alte taxe</t>
  </si>
  <si>
    <t xml:space="preserve">A4.  IMPOZITE SI TAXE PE BUNURI SI SERVICII </t>
  </si>
  <si>
    <t>00.10</t>
  </si>
  <si>
    <t xml:space="preserve">Sume defalcate din TVA </t>
  </si>
  <si>
    <t>11.02</t>
  </si>
  <si>
    <t xml:space="preserve">Sume defalcate din taxa pe valoarea adăugată pentru actiuni transferate sau noi cheltuieli publice </t>
  </si>
  <si>
    <t>Sume defalcate din taxa pe valoarea adaugata pentru finantarea cheltuielilor descentralizate la nivelul judetelor si Municipiului Bucuresti</t>
  </si>
  <si>
    <t>11.02.01</t>
  </si>
  <si>
    <t xml:space="preserve">                         -Invatamant special(scoli speciale)</t>
  </si>
  <si>
    <t xml:space="preserve">                         -Invatamant gimnazial cl.I-IV (lapte-corn)</t>
  </si>
  <si>
    <t xml:space="preserve">                         -Centre judetene si locale de consultanta agricola</t>
  </si>
  <si>
    <t xml:space="preserve">                         -Sustinerea sistemului de protectie a copilului</t>
  </si>
  <si>
    <t xml:space="preserve">                         -Centre de asistenta sociala a persoanelor cu handicap</t>
  </si>
  <si>
    <t xml:space="preserve">                         -Culte religioase</t>
  </si>
  <si>
    <t xml:space="preserve">                         -Sume defalcate din TVA pt. finantarea serviciului comunitar de evid.a persoanelor</t>
  </si>
  <si>
    <t xml:space="preserve">                         -Zone libere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</si>
  <si>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</si>
  <si>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</si>
  <si>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</si>
  <si>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</si>
  <si>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 xml:space="preserve">Taxe pe utilizarea bunurilor, autorizarea utilizarii bunurilor sau pe desfasurarea de activitati </t>
  </si>
  <si>
    <t>16.02</t>
  </si>
  <si>
    <t>Taxa asupra  mijloacelor de transport</t>
  </si>
  <si>
    <t>16.02.02</t>
  </si>
  <si>
    <t xml:space="preserve">C.   VENITURI NEFISCALE </t>
  </si>
  <si>
    <t>00.12</t>
  </si>
  <si>
    <t xml:space="preserve">C1.  VENITURI DIN PROPRIETATE </t>
  </si>
  <si>
    <t>00.13</t>
  </si>
  <si>
    <t xml:space="preserve">Venituri din proprietate </t>
  </si>
  <si>
    <t>30.02</t>
  </si>
  <si>
    <t>Varsaminte din profitul net al regiilor autonome, societatilor si companiilor nationale</t>
  </si>
  <si>
    <t>Varsaminte din profitul net al regiilor autonome de sub autoritatea consiliilor judetene si locale</t>
  </si>
  <si>
    <t>30.02.01</t>
  </si>
  <si>
    <t xml:space="preserve">                   -Compania de Apa Arad</t>
  </si>
  <si>
    <t>Restituiri de fonduri din finantarea bugetara a anilor precedenti</t>
  </si>
  <si>
    <t>30.02.03</t>
  </si>
  <si>
    <t>Venituri din concesiuni si inchirieri</t>
  </si>
  <si>
    <t>30.02.05</t>
  </si>
  <si>
    <t xml:space="preserve">                        - Administratia de drumuri</t>
  </si>
  <si>
    <t xml:space="preserve">                       - C.T.P. (Hot. 224/15.12.2005)</t>
  </si>
  <si>
    <t xml:space="preserve">                       -  Serviciul protectie plante</t>
  </si>
  <si>
    <t xml:space="preserve">                       - Aeroport (Hot. 224/15.12.2005)</t>
  </si>
  <si>
    <t xml:space="preserve">                        -Aeroport</t>
  </si>
  <si>
    <t xml:space="preserve">                       - C.J.A.</t>
  </si>
  <si>
    <t xml:space="preserve">                       -Ag.pt.dezv.reg</t>
  </si>
  <si>
    <t xml:space="preserve">                       -Adevarul</t>
  </si>
  <si>
    <t xml:space="preserve">                       -Univ."V.Goldis"</t>
  </si>
  <si>
    <t xml:space="preserve">                       -Globus International</t>
  </si>
  <si>
    <t xml:space="preserve">                       -Univ."A.Vlaicu"</t>
  </si>
  <si>
    <t xml:space="preserve">                       -Focus Plus</t>
  </si>
  <si>
    <t xml:space="preserve">                        -Spitalul Clinic de Obstetrica-Ginecologie</t>
  </si>
  <si>
    <t xml:space="preserve">                        -Spitalul Clinic Judetean de Urgenta Arad</t>
  </si>
  <si>
    <t xml:space="preserve">                        -Spitalul de psihiatrie Capalnas</t>
  </si>
  <si>
    <t xml:space="preserve">                       - Compania de Apa Arad - 50% chirie</t>
  </si>
  <si>
    <t xml:space="preserve">                       - Compania de Apa Arad -contract</t>
  </si>
  <si>
    <t xml:space="preserve">                        -Compania de Apa Arad(Hot. 224/15.12.2005)</t>
  </si>
  <si>
    <t xml:space="preserve">Venituri din dividende </t>
  </si>
  <si>
    <t>30.02.08</t>
  </si>
  <si>
    <t xml:space="preserve">C2.  VANZARI DE BUNURI SI SERVICII </t>
  </si>
  <si>
    <t>00.14</t>
  </si>
  <si>
    <t xml:space="preserve">Venituri din prestari de servicii si alte activitati </t>
  </si>
  <si>
    <t>33.02</t>
  </si>
  <si>
    <t>Alte venituri din prestari de servicii si alte activitati</t>
  </si>
  <si>
    <t>33.02.50</t>
  </si>
  <si>
    <t xml:space="preserve">Amenzi, penalitati si confiscari </t>
  </si>
  <si>
    <t>35.02</t>
  </si>
  <si>
    <t>Venituri din amenzi si alte sanctiuni aplicate potrivit dispozitiilor legale</t>
  </si>
  <si>
    <t>35.02.01</t>
  </si>
  <si>
    <t xml:space="preserve">Diverse venituri </t>
  </si>
  <si>
    <t>36.02</t>
  </si>
  <si>
    <t>Alte venituri</t>
  </si>
  <si>
    <t>36.02.50</t>
  </si>
  <si>
    <t xml:space="preserve">                  -Consiliul Judetean Arad</t>
  </si>
  <si>
    <t xml:space="preserve">                 -Administratia de drumuri</t>
  </si>
  <si>
    <t xml:space="preserve">                 -D.G.A.S.P.D.C.A.</t>
  </si>
  <si>
    <t xml:space="preserve">                 -Biblioteca Judeteana Arad</t>
  </si>
  <si>
    <t xml:space="preserve">Transferuri voluntare,  altele decat subventiile </t>
  </si>
  <si>
    <t>37.02</t>
  </si>
  <si>
    <t>Donatii si sponsorizari</t>
  </si>
  <si>
    <t>37.02.01</t>
  </si>
  <si>
    <t xml:space="preserve">II. VENITURI DIN CAPITAL                    </t>
  </si>
  <si>
    <t>00.15</t>
  </si>
  <si>
    <t xml:space="preserve">Venituri din valorificarea unor bunuri </t>
  </si>
  <si>
    <t>39.02</t>
  </si>
  <si>
    <t>Venituri din valorificarea unor bunuri ale institutiilor publice</t>
  </si>
  <si>
    <t>39.02.01</t>
  </si>
  <si>
    <t xml:space="preserve">                    -Biblioteca Judeteana Arad</t>
  </si>
  <si>
    <t xml:space="preserve">                    -Consiliul Judetean Arad</t>
  </si>
  <si>
    <t xml:space="preserve">                    -Compania de Apa Arad</t>
  </si>
  <si>
    <t>Venituri din privatizare</t>
  </si>
  <si>
    <t>39.02.04</t>
  </si>
  <si>
    <t xml:space="preserve">IV.  SUBVENTII </t>
  </si>
  <si>
    <t>00.17</t>
  </si>
  <si>
    <t xml:space="preserve">SUBVENTII DE LA ALTE NIVELE ALE ADMINISTRATIEI PUBLICE </t>
  </si>
  <si>
    <t>00.18</t>
  </si>
  <si>
    <t xml:space="preserve">Subventii de la bugetul de stat </t>
  </si>
  <si>
    <t>42.02</t>
  </si>
  <si>
    <t xml:space="preserve">A. De capital </t>
  </si>
  <si>
    <t>00.19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</si>
  <si>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</si>
  <si>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</si>
  <si>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</si>
  <si>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</si>
  <si>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programului de pietruire a drumurilor comunale şi alimentare cu apă a satelor</t>
  </si>
  <si>
    <t>42.02.09</t>
  </si>
  <si>
    <t xml:space="preserve">B.  Curente </t>
  </si>
  <si>
    <t>00.20</t>
  </si>
  <si>
    <t>Finantarea drepturilor acordate persoanelor cu handicap</t>
  </si>
  <si>
    <t>42.02.21</t>
  </si>
  <si>
    <t xml:space="preserve">               Subventii  primite din Fd de Interventie</t>
  </si>
  <si>
    <t>42.02.28</t>
  </si>
  <si>
    <t xml:space="preserve">             DIRECTOR EXECUTIV ,                                                                                 SEF SERVICIU,                                                                                                </t>
  </si>
  <si>
    <t xml:space="preserve">           ec.Ribovici Gheorghina                                                                                  ec. Gomoi Mariana</t>
  </si>
  <si>
    <t>PE ANUL 2006 COMPARATIV CU PROGRAMUL APROBAT CF.HOT.nr.83/26.05.2006</t>
  </si>
</sst>
</file>

<file path=xl/styles.xml><?xml version="1.0" encoding="utf-8"?>
<styleSheet xmlns="http://schemas.openxmlformats.org/spreadsheetml/2006/main">
  <numFmts count="5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_(* #,##0_);_(* \(#,##0\);_(* &quot;-&quot;??_);_(@_)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#,##0.0\ "/>
    <numFmt numFmtId="177" formatCode="00000"/>
    <numFmt numFmtId="178" formatCode="#,##0\ \ \ \ \ \ \ "/>
    <numFmt numFmtId="179" formatCode="&quot;$&quot;#,##0;\-&quot;$&quot;#,##0"/>
    <numFmt numFmtId="180" formatCode="&quot;$&quot;#,##0;[Red]\-&quot;$&quot;#,##0"/>
    <numFmt numFmtId="181" formatCode="&quot;$&quot;#,##0.00;\-&quot;$&quot;#,##0.00"/>
    <numFmt numFmtId="182" formatCode="&quot;$&quot;#,##0.00;[Red]\-&quot;$&quot;#,##0.00"/>
    <numFmt numFmtId="183" formatCode="_-&quot;$&quot;* #,##0_-;\-&quot;$&quot;* #,##0_-;_-&quot;$&quot;* &quot;-&quot;_-;_-@_-"/>
    <numFmt numFmtId="184" formatCode="_-* #,##0_-;\-* #,##0_-;_-* &quot;-&quot;_-;_-@_-"/>
    <numFmt numFmtId="185" formatCode="_-&quot;$&quot;* #,##0.00_-;\-&quot;$&quot;* #,##0.00_-;_-&quot;$&quot;* &quot;-&quot;??_-;_-@_-"/>
    <numFmt numFmtId="186" formatCode="_-* #,##0.00_-;\-* #,##0.00_-;_-* &quot;-&quot;??_-;_-@_-"/>
    <numFmt numFmtId="187" formatCode="#,##0\ &quot;DM&quot;;\-#,##0\ &quot;DM&quot;"/>
    <numFmt numFmtId="188" formatCode="#,##0\ &quot;DM&quot;;[Red]\-#,##0\ &quot;DM&quot;"/>
    <numFmt numFmtId="189" formatCode="#,##0.00\ &quot;DM&quot;;\-#,##0.00\ &quot;DM&quot;"/>
    <numFmt numFmtId="190" formatCode="#,##0.00\ &quot;DM&quot;;[Red]\-#,##0.00\ &quot;DM&quot;"/>
    <numFmt numFmtId="191" formatCode="_-* #,##0\ &quot;DM&quot;_-;\-* #,##0\ &quot;DM&quot;_-;_-* &quot;-&quot;\ &quot;DM&quot;_-;_-@_-"/>
    <numFmt numFmtId="192" formatCode="_-* #,##0\ _D_M_-;\-* #,##0\ _D_M_-;_-* &quot;-&quot;\ _D_M_-;_-@_-"/>
    <numFmt numFmtId="193" formatCode="_-* #,##0.00\ &quot;DM&quot;_-;\-* #,##0.00\ &quot;DM&quot;_-;_-* &quot;-&quot;??\ &quot;DM&quot;_-;_-@_-"/>
    <numFmt numFmtId="194" formatCode="_-* #,##0.00\ _D_M_-;\-* #,##0.00\ _D_M_-;_-* &quot;-&quot;??\ _D_M_-;_-@_-"/>
    <numFmt numFmtId="195" formatCode="#,##0.0_);\(#,##0.0\)"/>
    <numFmt numFmtId="196" formatCode="#,##0.0"/>
    <numFmt numFmtId="197" formatCode="0.0"/>
    <numFmt numFmtId="198" formatCode="#,##0.000_);\(#,##0.000\)"/>
    <numFmt numFmtId="199" formatCode="_-* #,##0.0\ _D_M_-;\-* #,##0.0\ _D_M_-;_-* &quot;-&quot;??\ _D_M_-;_-@_-"/>
    <numFmt numFmtId="200" formatCode="_-* #,##0\ _D_M_-;\-* #,##0\ _D_M_-;_-* &quot;-&quot;??\ _D_M_-;_-@_-"/>
    <numFmt numFmtId="201" formatCode="_-* #,##0.000\ _D_M_-;\-* #,##0.000\ _D_M_-;_-* &quot;-&quot;??\ _D_M_-;_-@_-"/>
    <numFmt numFmtId="202" formatCode="_-* #,##0.0000\ _D_M_-;\-* #,##0.0000\ _D_M_-;_-* &quot;-&quot;??\ _D_M_-;_-@_-"/>
    <numFmt numFmtId="203" formatCode="_-* #,##0.00000\ _D_M_-;\-* #,##0.00000\ _D_M_-;_-* &quot;-&quot;??\ _D_M_-;_-@_-"/>
    <numFmt numFmtId="204" formatCode="0.000"/>
    <numFmt numFmtId="205" formatCode="0.0000"/>
    <numFmt numFmtId="206" formatCode="0.00000"/>
    <numFmt numFmtId="207" formatCode="0.0000000"/>
    <numFmt numFmtId="208" formatCode="0.000000"/>
    <numFmt numFmtId="209" formatCode="0.00000000"/>
    <numFmt numFmtId="210" formatCode="m/d/yy\ h:mm\ AM/PM"/>
    <numFmt numFmtId="211" formatCode="&quot;Da&quot;;&quot;Da&quot;;&quot;Nu&quot;"/>
    <numFmt numFmtId="212" formatCode="&quot;Adevărat&quot;;&quot;Adevărat&quot;;&quot;Fals&quot;"/>
    <numFmt numFmtId="213" formatCode="&quot;Activat&quot;;&quot;Activat&quot;;&quot;Dezactivat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0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sz val="11"/>
      <name val="Times New Roman"/>
      <family val="1"/>
    </font>
    <font>
      <b/>
      <strike/>
      <sz val="11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19" applyFont="1" applyFill="1">
      <alignment/>
      <protection/>
    </xf>
    <xf numFmtId="0" fontId="6" fillId="0" borderId="0" xfId="19" applyFont="1" applyFill="1" applyAlignment="1">
      <alignment horizontal="left" vertical="center"/>
      <protection/>
    </xf>
    <xf numFmtId="4" fontId="7" fillId="0" borderId="0" xfId="19" applyNumberFormat="1" applyFont="1" applyFill="1" applyAlignment="1">
      <alignment/>
      <protection/>
    </xf>
    <xf numFmtId="0" fontId="6" fillId="0" borderId="0" xfId="19" applyFont="1" applyFill="1">
      <alignment/>
      <protection/>
    </xf>
    <xf numFmtId="4" fontId="6" fillId="0" borderId="0" xfId="19" applyNumberFormat="1" applyFont="1" applyFill="1">
      <alignment/>
      <protection/>
    </xf>
    <xf numFmtId="0" fontId="6" fillId="0" borderId="0" xfId="20" applyFont="1" applyFill="1" applyBorder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4" fontId="6" fillId="0" borderId="0" xfId="19" applyNumberFormat="1" applyFont="1" applyFill="1" applyAlignment="1">
      <alignment/>
      <protection/>
    </xf>
    <xf numFmtId="0" fontId="5" fillId="0" borderId="0" xfId="19" applyFont="1" applyFill="1" applyAlignment="1">
      <alignment horizontal="left" vertical="top"/>
      <protection/>
    </xf>
    <xf numFmtId="4" fontId="6" fillId="0" borderId="0" xfId="19" applyNumberFormat="1" applyFont="1" applyFill="1" applyAlignment="1">
      <alignment horizontal="right"/>
      <protection/>
    </xf>
    <xf numFmtId="4" fontId="5" fillId="0" borderId="0" xfId="19" applyNumberFormat="1" applyFont="1" applyFill="1" applyAlignment="1">
      <alignment horizontal="right"/>
      <protection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4" fontId="5" fillId="0" borderId="2" xfId="19" applyNumberFormat="1" applyFont="1" applyFill="1" applyBorder="1" applyAlignment="1">
      <alignment horizontal="center" vertical="center" wrapText="1"/>
      <protection/>
    </xf>
    <xf numFmtId="4" fontId="5" fillId="0" borderId="3" xfId="19" applyNumberFormat="1" applyFont="1" applyFill="1" applyBorder="1" applyAlignment="1">
      <alignment horizontal="center" vertical="center" wrapText="1"/>
      <protection/>
    </xf>
    <xf numFmtId="0" fontId="6" fillId="0" borderId="0" xfId="19" applyFont="1" applyFill="1" applyAlignment="1">
      <alignment horizontal="center" vertical="center" wrapText="1"/>
      <protection/>
    </xf>
    <xf numFmtId="4" fontId="6" fillId="0" borderId="0" xfId="19" applyNumberFormat="1" applyFont="1" applyFill="1" applyAlignment="1">
      <alignment horizontal="center" vertical="center" wrapText="1"/>
      <protection/>
    </xf>
    <xf numFmtId="4" fontId="5" fillId="0" borderId="4" xfId="18" applyNumberFormat="1" applyFont="1" applyFill="1" applyBorder="1" applyAlignment="1">
      <alignment horizontal="center" vertical="center" wrapText="1"/>
      <protection/>
    </xf>
    <xf numFmtId="4" fontId="6" fillId="0" borderId="5" xfId="19" applyNumberFormat="1" applyFont="1" applyFill="1" applyBorder="1" applyAlignment="1">
      <alignment horizontal="center" vertical="center" wrapText="1"/>
      <protection/>
    </xf>
    <xf numFmtId="4" fontId="6" fillId="0" borderId="6" xfId="19" applyNumberFormat="1" applyFont="1" applyFill="1" applyBorder="1" applyAlignment="1">
      <alignment horizontal="center" vertical="center" wrapText="1"/>
      <protection/>
    </xf>
    <xf numFmtId="4" fontId="6" fillId="0" borderId="7" xfId="19" applyNumberFormat="1" applyFont="1" applyFill="1" applyBorder="1" applyAlignment="1">
      <alignment horizontal="center" vertical="center" wrapText="1"/>
      <protection/>
    </xf>
    <xf numFmtId="0" fontId="5" fillId="0" borderId="8" xfId="17" applyFont="1" applyFill="1" applyBorder="1" applyAlignment="1">
      <alignment horizontal="left"/>
      <protection/>
    </xf>
    <xf numFmtId="0" fontId="6" fillId="0" borderId="5" xfId="17" applyFont="1" applyFill="1" applyBorder="1" applyAlignment="1">
      <alignment horizontal="center"/>
      <protection/>
    </xf>
    <xf numFmtId="0" fontId="6" fillId="0" borderId="5" xfId="17" applyFont="1" applyFill="1" applyBorder="1" applyAlignment="1">
      <alignment horizontal="center" wrapText="1"/>
      <protection/>
    </xf>
    <xf numFmtId="16" fontId="5" fillId="0" borderId="5" xfId="19" applyNumberFormat="1" applyFont="1" applyFill="1" applyBorder="1" applyAlignment="1" quotePrefix="1">
      <alignment horizontal="center"/>
      <protection/>
    </xf>
    <xf numFmtId="4" fontId="5" fillId="0" borderId="6" xfId="19" applyNumberFormat="1" applyFont="1" applyFill="1" applyBorder="1" applyAlignment="1">
      <alignment/>
      <protection/>
    </xf>
    <xf numFmtId="4" fontId="5" fillId="0" borderId="7" xfId="19" applyNumberFormat="1" applyFont="1" applyFill="1" applyBorder="1" applyAlignment="1">
      <alignment/>
      <protection/>
    </xf>
    <xf numFmtId="0" fontId="6" fillId="0" borderId="5" xfId="19" applyFont="1" applyFill="1" applyBorder="1" applyAlignment="1">
      <alignment horizontal="center"/>
      <protection/>
    </xf>
    <xf numFmtId="4" fontId="6" fillId="0" borderId="6" xfId="19" applyNumberFormat="1" applyFont="1" applyFill="1" applyBorder="1" applyAlignment="1">
      <alignment/>
      <protection/>
    </xf>
    <xf numFmtId="0" fontId="10" fillId="0" borderId="8" xfId="0" applyFont="1" applyBorder="1" applyAlignment="1">
      <alignment horizontal="left"/>
    </xf>
    <xf numFmtId="4" fontId="6" fillId="0" borderId="7" xfId="19" applyNumberFormat="1" applyFont="1" applyFill="1" applyBorder="1" applyAlignment="1">
      <alignment/>
      <protection/>
    </xf>
    <xf numFmtId="0" fontId="6" fillId="0" borderId="5" xfId="19" applyFont="1" applyFill="1" applyBorder="1" applyAlignment="1" quotePrefix="1">
      <alignment horizontal="center"/>
      <protection/>
    </xf>
    <xf numFmtId="0" fontId="5" fillId="0" borderId="8" xfId="17" applyFont="1" applyFill="1" applyBorder="1">
      <alignment/>
      <protection/>
    </xf>
    <xf numFmtId="0" fontId="6" fillId="0" borderId="5" xfId="17" applyFont="1" applyFill="1" applyBorder="1">
      <alignment/>
      <protection/>
    </xf>
    <xf numFmtId="0" fontId="6" fillId="0" borderId="5" xfId="17" applyFont="1" applyFill="1" applyBorder="1" applyAlignment="1">
      <alignment wrapText="1"/>
      <protection/>
    </xf>
    <xf numFmtId="0" fontId="5" fillId="0" borderId="8" xfId="17" applyFont="1" applyFill="1" applyBorder="1" applyAlignment="1">
      <alignment/>
      <protection/>
    </xf>
    <xf numFmtId="0" fontId="6" fillId="0" borderId="5" xfId="19" applyFont="1" applyFill="1" applyBorder="1">
      <alignment/>
      <protection/>
    </xf>
    <xf numFmtId="16" fontId="6" fillId="0" borderId="5" xfId="19" applyNumberFormat="1" applyFont="1" applyFill="1" applyBorder="1" applyAlignment="1" quotePrefix="1">
      <alignment horizontal="center"/>
      <protection/>
    </xf>
    <xf numFmtId="16" fontId="6" fillId="0" borderId="5" xfId="19" applyNumberFormat="1" applyFont="1" applyFill="1" applyBorder="1" applyAlignment="1">
      <alignment horizontal="center"/>
      <protection/>
    </xf>
    <xf numFmtId="4" fontId="6" fillId="0" borderId="6" xfId="0" applyNumberFormat="1" applyFont="1" applyBorder="1" applyAlignment="1">
      <alignment/>
    </xf>
    <xf numFmtId="4" fontId="6" fillId="0" borderId="6" xfId="0" applyNumberFormat="1" applyFont="1" applyFill="1" applyBorder="1" applyAlignment="1">
      <alignment/>
    </xf>
    <xf numFmtId="9" fontId="5" fillId="0" borderId="8" xfId="17" applyNumberFormat="1" applyFont="1" applyFill="1" applyBorder="1">
      <alignment/>
      <protection/>
    </xf>
    <xf numFmtId="0" fontId="6" fillId="0" borderId="5" xfId="17" applyFont="1" applyFill="1" applyBorder="1" applyAlignment="1">
      <alignment/>
      <protection/>
    </xf>
    <xf numFmtId="49" fontId="6" fillId="0" borderId="5" xfId="19" applyNumberFormat="1" applyFont="1" applyFill="1" applyBorder="1">
      <alignment/>
      <protection/>
    </xf>
    <xf numFmtId="4" fontId="6" fillId="0" borderId="9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49" fontId="6" fillId="0" borderId="5" xfId="19" applyNumberFormat="1" applyFont="1" applyFill="1" applyBorder="1" applyAlignment="1">
      <alignment vertical="justify" wrapText="1"/>
      <protection/>
    </xf>
    <xf numFmtId="4" fontId="6" fillId="0" borderId="6" xfId="0" applyNumberFormat="1" applyFont="1" applyFill="1" applyBorder="1" applyAlignment="1">
      <alignment/>
    </xf>
    <xf numFmtId="3" fontId="5" fillId="0" borderId="8" xfId="17" applyNumberFormat="1" applyFont="1" applyFill="1" applyBorder="1">
      <alignment/>
      <protection/>
    </xf>
    <xf numFmtId="3" fontId="6" fillId="0" borderId="5" xfId="17" applyNumberFormat="1" applyFont="1" applyFill="1" applyBorder="1">
      <alignment/>
      <protection/>
    </xf>
    <xf numFmtId="0" fontId="6" fillId="0" borderId="5" xfId="19" applyFont="1" applyFill="1" applyBorder="1" applyAlignment="1">
      <alignment wrapText="1"/>
      <protection/>
    </xf>
    <xf numFmtId="0" fontId="6" fillId="0" borderId="5" xfId="0" applyFont="1" applyBorder="1" applyAlignment="1">
      <alignment horizontal="left" wrapText="1"/>
    </xf>
    <xf numFmtId="49" fontId="6" fillId="0" borderId="5" xfId="17" applyNumberFormat="1" applyFont="1" applyFill="1" applyBorder="1" applyAlignment="1" quotePrefix="1">
      <alignment horizontal="left" vertical="top"/>
      <protection/>
    </xf>
    <xf numFmtId="4" fontId="6" fillId="0" borderId="6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/>
    </xf>
    <xf numFmtId="195" fontId="6" fillId="0" borderId="5" xfId="0" applyNumberFormat="1" applyFont="1" applyBorder="1" applyAlignment="1" applyProtection="1">
      <alignment horizontal="left" indent="4"/>
      <protection/>
    </xf>
    <xf numFmtId="0" fontId="6" fillId="0" borderId="5" xfId="0" applyFont="1" applyFill="1" applyBorder="1" applyAlignment="1">
      <alignment wrapText="1"/>
    </xf>
    <xf numFmtId="3" fontId="11" fillId="0" borderId="8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5" xfId="17" applyFont="1" applyFill="1" applyBorder="1" applyAlignment="1">
      <alignment wrapText="1"/>
      <protection/>
    </xf>
    <xf numFmtId="0" fontId="5" fillId="0" borderId="8" xfId="17" applyFont="1" applyFill="1" applyBorder="1" applyAlignment="1">
      <alignment vertical="top"/>
      <protection/>
    </xf>
    <xf numFmtId="0" fontId="6" fillId="0" borderId="10" xfId="19" applyFont="1" applyFill="1" applyBorder="1" applyAlignment="1">
      <alignment horizontal="center"/>
      <protection/>
    </xf>
    <xf numFmtId="4" fontId="6" fillId="0" borderId="11" xfId="19" applyNumberFormat="1" applyFont="1" applyFill="1" applyBorder="1" applyAlignment="1">
      <alignment/>
      <protection/>
    </xf>
    <xf numFmtId="4" fontId="6" fillId="0" borderId="12" xfId="19" applyNumberFormat="1" applyFont="1" applyFill="1" applyBorder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left" indent="4"/>
      <protection/>
    </xf>
    <xf numFmtId="0" fontId="5" fillId="0" borderId="0" xfId="19" applyFont="1" applyBorder="1" applyAlignment="1">
      <alignment horizontal="center"/>
      <protection/>
    </xf>
    <xf numFmtId="4" fontId="5" fillId="0" borderId="0" xfId="19" applyNumberFormat="1" applyFont="1" applyBorder="1" applyAlignment="1">
      <alignment horizontal="center"/>
      <protection/>
    </xf>
    <xf numFmtId="0" fontId="6" fillId="0" borderId="0" xfId="18" applyFont="1" applyBorder="1" applyAlignment="1">
      <alignment horizontal="center"/>
      <protection/>
    </xf>
    <xf numFmtId="0" fontId="7" fillId="0" borderId="0" xfId="19" applyFont="1" applyFill="1">
      <alignment/>
      <protection/>
    </xf>
    <xf numFmtId="0" fontId="7" fillId="0" borderId="0" xfId="19" applyFont="1" applyFill="1" applyAlignment="1">
      <alignment horizontal="left" vertical="center"/>
      <protection/>
    </xf>
    <xf numFmtId="4" fontId="7" fillId="0" borderId="0" xfId="19" applyNumberFormat="1" applyFont="1" applyFill="1">
      <alignment/>
      <protection/>
    </xf>
    <xf numFmtId="4" fontId="7" fillId="0" borderId="0" xfId="19" applyNumberFormat="1" applyFont="1" applyFill="1" applyAlignment="1">
      <alignment horizontal="center"/>
      <protection/>
    </xf>
    <xf numFmtId="0" fontId="6" fillId="0" borderId="0" xfId="19" applyFont="1" applyFill="1" applyAlignment="1">
      <alignment horizontal="left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5" fillId="0" borderId="0" xfId="19" applyFont="1" applyFill="1" applyAlignment="1">
      <alignment horizontal="center" vertical="center"/>
      <protection/>
    </xf>
    <xf numFmtId="0" fontId="5" fillId="0" borderId="13" xfId="19" applyFont="1" applyFill="1" applyBorder="1" applyAlignment="1">
      <alignment horizontal="center" vertical="center" wrapText="1"/>
      <protection/>
    </xf>
    <xf numFmtId="0" fontId="5" fillId="0" borderId="2" xfId="19" applyFont="1" applyFill="1" applyBorder="1" applyAlignment="1">
      <alignment horizontal="center" vertical="center" wrapText="1"/>
      <protection/>
    </xf>
    <xf numFmtId="0" fontId="5" fillId="0" borderId="8" xfId="19" applyFont="1" applyFill="1" applyBorder="1" applyAlignment="1">
      <alignment horizontal="center" vertical="center" wrapText="1"/>
      <protection/>
    </xf>
    <xf numFmtId="0" fontId="5" fillId="0" borderId="5" xfId="19" applyFont="1" applyFill="1" applyBorder="1" applyAlignment="1">
      <alignment horizontal="center" vertical="center" wrapText="1"/>
      <protection/>
    </xf>
    <xf numFmtId="4" fontId="5" fillId="0" borderId="1" xfId="18" applyNumberFormat="1" applyFont="1" applyFill="1" applyBorder="1" applyAlignment="1">
      <alignment horizontal="center" vertical="center" wrapText="1"/>
      <protection/>
    </xf>
    <xf numFmtId="4" fontId="5" fillId="0" borderId="4" xfId="18" applyNumberFormat="1" applyFont="1" applyFill="1" applyBorder="1" applyAlignment="1">
      <alignment horizontal="center" vertical="center" wrapText="1"/>
      <protection/>
    </xf>
    <xf numFmtId="0" fontId="5" fillId="0" borderId="8" xfId="17" applyFont="1" applyFill="1" applyBorder="1" applyAlignment="1">
      <alignment wrapText="1"/>
      <protection/>
    </xf>
    <xf numFmtId="0" fontId="6" fillId="0" borderId="5" xfId="17" applyFont="1" applyFill="1" applyBorder="1" applyAlignment="1">
      <alignment wrapText="1"/>
      <protection/>
    </xf>
    <xf numFmtId="49" fontId="6" fillId="0" borderId="8" xfId="17" applyNumberFormat="1" applyFont="1" applyFill="1" applyBorder="1" applyAlignment="1">
      <alignment horizontal="left"/>
      <protection/>
    </xf>
    <xf numFmtId="49" fontId="6" fillId="0" borderId="5" xfId="17" applyNumberFormat="1" applyFont="1" applyFill="1" applyBorder="1" applyAlignment="1">
      <alignment horizontal="left"/>
      <protection/>
    </xf>
    <xf numFmtId="0" fontId="6" fillId="0" borderId="8" xfId="17" applyFont="1" applyFill="1" applyBorder="1" applyAlignment="1">
      <alignment horizontal="left"/>
      <protection/>
    </xf>
    <xf numFmtId="0" fontId="6" fillId="0" borderId="5" xfId="17" applyFont="1" applyFill="1" applyBorder="1" applyAlignment="1">
      <alignment horizontal="left"/>
      <protection/>
    </xf>
    <xf numFmtId="3" fontId="6" fillId="0" borderId="8" xfId="17" applyNumberFormat="1" applyFont="1" applyFill="1" applyBorder="1" applyAlignment="1">
      <alignment horizontal="left"/>
      <protection/>
    </xf>
    <xf numFmtId="3" fontId="6" fillId="0" borderId="5" xfId="17" applyNumberFormat="1" applyFont="1" applyFill="1" applyBorder="1" applyAlignment="1">
      <alignment horizontal="left"/>
      <protection/>
    </xf>
    <xf numFmtId="49" fontId="6" fillId="0" borderId="14" xfId="17" applyNumberFormat="1" applyFont="1" applyFill="1" applyBorder="1" applyAlignment="1">
      <alignment horizontal="left"/>
      <protection/>
    </xf>
    <xf numFmtId="49" fontId="6" fillId="0" borderId="9" xfId="17" applyNumberFormat="1" applyFont="1" applyFill="1" applyBorder="1" applyAlignment="1">
      <alignment horizontal="left"/>
      <protection/>
    </xf>
    <xf numFmtId="49" fontId="6" fillId="0" borderId="15" xfId="17" applyNumberFormat="1" applyFont="1" applyFill="1" applyBorder="1" applyAlignment="1">
      <alignment horizontal="left"/>
      <protection/>
    </xf>
    <xf numFmtId="0" fontId="5" fillId="0" borderId="8" xfId="17" applyFont="1" applyFill="1" applyBorder="1" applyAlignment="1">
      <alignment horizontal="left" wrapText="1"/>
      <protection/>
    </xf>
    <xf numFmtId="0" fontId="5" fillId="0" borderId="5" xfId="17" applyFont="1" applyFill="1" applyBorder="1" applyAlignment="1">
      <alignment horizontal="left" wrapText="1"/>
      <protection/>
    </xf>
    <xf numFmtId="0" fontId="10" fillId="0" borderId="8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6" fillId="0" borderId="5" xfId="17" applyFont="1" applyFill="1" applyBorder="1" applyAlignment="1">
      <alignment horizontal="left" wrapText="1"/>
      <protection/>
    </xf>
    <xf numFmtId="0" fontId="6" fillId="0" borderId="0" xfId="18" applyFont="1" applyBorder="1" applyAlignment="1">
      <alignment horizontal="center"/>
      <protection/>
    </xf>
    <xf numFmtId="0" fontId="6" fillId="0" borderId="16" xfId="17" applyFont="1" applyFill="1" applyBorder="1" applyAlignment="1">
      <alignment horizontal="left"/>
      <protection/>
    </xf>
    <xf numFmtId="0" fontId="6" fillId="0" borderId="10" xfId="17" applyFont="1" applyFill="1" applyBorder="1" applyAlignment="1">
      <alignment horizontal="left"/>
      <protection/>
    </xf>
    <xf numFmtId="0" fontId="4" fillId="0" borderId="0" xfId="19" applyFont="1" applyFill="1" applyBorder="1" applyAlignment="1">
      <alignment horizontal="left"/>
      <protection/>
    </xf>
    <xf numFmtId="0" fontId="5" fillId="0" borderId="0" xfId="19" applyFont="1" applyFill="1" applyAlignment="1">
      <alignment horizontal="center"/>
      <protection/>
    </xf>
    <xf numFmtId="0" fontId="5" fillId="0" borderId="0" xfId="19" applyFont="1" applyBorder="1" applyAlignment="1">
      <alignment horizontal="center"/>
      <protection/>
    </xf>
    <xf numFmtId="4" fontId="6" fillId="0" borderId="9" xfId="19" applyNumberFormat="1" applyFont="1" applyFill="1" applyBorder="1" applyAlignment="1">
      <alignment/>
      <protection/>
    </xf>
    <xf numFmtId="4" fontId="6" fillId="0" borderId="5" xfId="19" applyNumberFormat="1" applyFont="1" applyFill="1" applyBorder="1" applyAlignment="1">
      <alignment/>
      <protection/>
    </xf>
    <xf numFmtId="4" fontId="6" fillId="0" borderId="5" xfId="0" applyNumberFormat="1" applyFont="1" applyFill="1" applyBorder="1" applyAlignment="1">
      <alignment/>
    </xf>
  </cellXfs>
  <cellStyles count="12">
    <cellStyle name="Normal" xfId="0"/>
    <cellStyle name="Hyperlink" xfId="15"/>
    <cellStyle name="Followed Hyperlink" xfId="16"/>
    <cellStyle name="Normal_Anexa F machete 130 136" xfId="17"/>
    <cellStyle name="Normal_mach03" xfId="18"/>
    <cellStyle name="Normal_Machete buget 99" xfId="19"/>
    <cellStyle name="Normal_VAC 1b" xfId="20"/>
    <cellStyle name="Percent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105</xdr:row>
      <xdr:rowOff>0</xdr:rowOff>
    </xdr:from>
    <xdr:to>
      <xdr:col>3</xdr:col>
      <xdr:colOff>19050</xdr:colOff>
      <xdr:row>105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81625" y="2290762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3"/>
  <sheetViews>
    <sheetView tabSelected="1" zoomScale="75" zoomScaleNormal="75" workbookViewId="0" topLeftCell="A43">
      <selection activeCell="L14" sqref="L14"/>
    </sheetView>
  </sheetViews>
  <sheetFormatPr defaultColWidth="9.140625" defaultRowHeight="12.75"/>
  <cols>
    <col min="1" max="1" width="8.57421875" style="4" customWidth="1"/>
    <col min="2" max="2" width="0.13671875" style="4" customWidth="1"/>
    <col min="3" max="3" width="72.00390625" style="4" customWidth="1"/>
    <col min="4" max="4" width="10.00390625" style="2" customWidth="1"/>
    <col min="5" max="5" width="10.57421875" style="8" customWidth="1"/>
    <col min="6" max="6" width="10.421875" style="8" customWidth="1"/>
    <col min="7" max="8" width="12.00390625" style="5" customWidth="1"/>
    <col min="9" max="9" width="10.57421875" style="5" customWidth="1"/>
    <col min="10" max="10" width="11.421875" style="4" customWidth="1"/>
    <col min="11" max="11" width="11.421875" style="5" customWidth="1"/>
    <col min="12" max="16384" width="11.421875" style="4" customWidth="1"/>
  </cols>
  <sheetData>
    <row r="1" spans="1:9" ht="21" customHeight="1">
      <c r="A1" s="1" t="s">
        <v>0</v>
      </c>
      <c r="B1" s="1"/>
      <c r="C1" s="1"/>
      <c r="E1" s="3"/>
      <c r="F1" s="3"/>
      <c r="G1" s="74" t="s">
        <v>1</v>
      </c>
      <c r="H1" s="74"/>
      <c r="I1" s="74"/>
    </row>
    <row r="2" spans="1:9" ht="15.75" customHeight="1">
      <c r="A2" s="75" t="s">
        <v>2</v>
      </c>
      <c r="B2" s="75"/>
      <c r="C2" s="75"/>
      <c r="E2" s="3"/>
      <c r="F2" s="3"/>
      <c r="G2" s="74" t="s">
        <v>3</v>
      </c>
      <c r="H2" s="74"/>
      <c r="I2" s="74"/>
    </row>
    <row r="3" spans="1:3" ht="15.75" customHeight="1">
      <c r="A3" s="6"/>
      <c r="B3" s="6"/>
      <c r="C3" s="7"/>
    </row>
    <row r="4" spans="1:3" ht="15.75" customHeight="1">
      <c r="A4" s="6"/>
      <c r="B4" s="6"/>
      <c r="C4" s="7"/>
    </row>
    <row r="5" spans="1:9" ht="15.75" customHeight="1">
      <c r="A5" s="76" t="s">
        <v>4</v>
      </c>
      <c r="B5" s="76"/>
      <c r="C5" s="76"/>
      <c r="D5" s="76"/>
      <c r="E5" s="76"/>
      <c r="F5" s="76"/>
      <c r="G5" s="76"/>
      <c r="H5" s="76"/>
      <c r="I5" s="76"/>
    </row>
    <row r="6" spans="1:9" ht="16.5" customHeight="1">
      <c r="A6" s="77" t="s">
        <v>5</v>
      </c>
      <c r="B6" s="77"/>
      <c r="C6" s="77"/>
      <c r="D6" s="77"/>
      <c r="E6" s="77"/>
      <c r="F6" s="77"/>
      <c r="G6" s="77"/>
      <c r="H6" s="77"/>
      <c r="I6" s="77"/>
    </row>
    <row r="7" spans="1:9" ht="16.5" customHeight="1">
      <c r="A7" s="77" t="s">
        <v>165</v>
      </c>
      <c r="B7" s="77"/>
      <c r="C7" s="77"/>
      <c r="D7" s="77"/>
      <c r="E7" s="77"/>
      <c r="F7" s="77"/>
      <c r="G7" s="77"/>
      <c r="H7" s="77"/>
      <c r="I7" s="77"/>
    </row>
    <row r="8" spans="1:9" ht="21" customHeight="1">
      <c r="A8" s="9" t="s">
        <v>6</v>
      </c>
      <c r="B8" s="9"/>
      <c r="C8" s="9"/>
      <c r="E8" s="10"/>
      <c r="F8" s="10"/>
      <c r="G8" s="10"/>
      <c r="H8" s="10"/>
      <c r="I8" s="10" t="s">
        <v>7</v>
      </c>
    </row>
    <row r="9" spans="1:6" ht="21" customHeight="1">
      <c r="A9" s="9"/>
      <c r="B9" s="9"/>
      <c r="C9" s="9"/>
      <c r="E9" s="10"/>
      <c r="F9" s="10"/>
    </row>
    <row r="10" spans="1:9" ht="15" customHeight="1" thickBot="1">
      <c r="A10" s="9"/>
      <c r="B10" s="9"/>
      <c r="C10" s="9"/>
      <c r="E10" s="11"/>
      <c r="F10" s="11"/>
      <c r="G10" s="11"/>
      <c r="H10" s="11"/>
      <c r="I10" s="11" t="s">
        <v>8</v>
      </c>
    </row>
    <row r="11" spans="1:11" s="15" customFormat="1" ht="48" customHeight="1">
      <c r="A11" s="78" t="s">
        <v>9</v>
      </c>
      <c r="B11" s="79"/>
      <c r="C11" s="79"/>
      <c r="D11" s="79" t="s">
        <v>10</v>
      </c>
      <c r="E11" s="82" t="s">
        <v>11</v>
      </c>
      <c r="F11" s="12" t="s">
        <v>12</v>
      </c>
      <c r="G11" s="13" t="s">
        <v>13</v>
      </c>
      <c r="H11" s="12" t="s">
        <v>12</v>
      </c>
      <c r="I11" s="14" t="s">
        <v>14</v>
      </c>
      <c r="K11" s="16"/>
    </row>
    <row r="12" spans="1:11" s="15" customFormat="1" ht="3.75" customHeight="1" hidden="1">
      <c r="A12" s="80"/>
      <c r="B12" s="81"/>
      <c r="C12" s="81"/>
      <c r="D12" s="81"/>
      <c r="E12" s="83"/>
      <c r="F12" s="17"/>
      <c r="G12" s="18"/>
      <c r="H12" s="19"/>
      <c r="I12" s="20"/>
      <c r="K12" s="16"/>
    </row>
    <row r="13" spans="1:9" ht="24.75" customHeight="1">
      <c r="A13" s="21" t="s">
        <v>15</v>
      </c>
      <c r="B13" s="22"/>
      <c r="C13" s="23"/>
      <c r="D13" s="24" t="s">
        <v>16</v>
      </c>
      <c r="E13" s="25">
        <f>E15+E90+E97</f>
        <v>86002.34999999999</v>
      </c>
      <c r="F13" s="25">
        <f>F15+F90+F97</f>
        <v>27725.190000000002</v>
      </c>
      <c r="G13" s="25">
        <f>G15+G90+G97</f>
        <v>86866.84999999999</v>
      </c>
      <c r="H13" s="25">
        <f>H15+H90+H97</f>
        <v>28589.690000000002</v>
      </c>
      <c r="I13" s="26">
        <f aca="true" t="shared" si="0" ref="I13:I44">G13-E13</f>
        <v>864.5</v>
      </c>
    </row>
    <row r="14" spans="1:9" ht="18" customHeight="1">
      <c r="A14" s="21" t="s">
        <v>17</v>
      </c>
      <c r="B14" s="22"/>
      <c r="C14" s="23"/>
      <c r="D14" s="27" t="s">
        <v>18</v>
      </c>
      <c r="E14" s="28">
        <f>E15-E36+E90</f>
        <v>31878.149999999994</v>
      </c>
      <c r="F14" s="28">
        <f>F15-F36+F90</f>
        <v>12093.190000000002</v>
      </c>
      <c r="G14" s="28">
        <f>G15-G36+G90</f>
        <v>32568.649999999994</v>
      </c>
      <c r="H14" s="28">
        <f>H15-H36+H90</f>
        <v>12783.690000000002</v>
      </c>
      <c r="I14" s="30">
        <f t="shared" si="0"/>
        <v>690.5</v>
      </c>
    </row>
    <row r="15" spans="1:9" ht="18.75" customHeight="1">
      <c r="A15" s="21" t="s">
        <v>19</v>
      </c>
      <c r="B15" s="22"/>
      <c r="C15" s="23"/>
      <c r="D15" s="31" t="s">
        <v>20</v>
      </c>
      <c r="E15" s="28">
        <f>E16+E50</f>
        <v>76606.34999999999</v>
      </c>
      <c r="F15" s="28">
        <f>F16+F50</f>
        <v>25213.190000000002</v>
      </c>
      <c r="G15" s="28">
        <f>G16+G50</f>
        <v>77470.84999999999</v>
      </c>
      <c r="H15" s="28">
        <f>H16+H50</f>
        <v>26077.690000000002</v>
      </c>
      <c r="I15" s="30">
        <f t="shared" si="0"/>
        <v>864.5</v>
      </c>
    </row>
    <row r="16" spans="1:9" ht="15">
      <c r="A16" s="32" t="s">
        <v>21</v>
      </c>
      <c r="B16" s="33"/>
      <c r="C16" s="33"/>
      <c r="D16" s="31" t="s">
        <v>22</v>
      </c>
      <c r="E16" s="28">
        <f>E17+E35</f>
        <v>70665.48</v>
      </c>
      <c r="F16" s="28">
        <f>F17+F35</f>
        <v>21280.56</v>
      </c>
      <c r="G16" s="28">
        <f>G17+G35</f>
        <v>71529.98</v>
      </c>
      <c r="H16" s="28">
        <f>H17+H35</f>
        <v>22145.06</v>
      </c>
      <c r="I16" s="30">
        <f t="shared" si="0"/>
        <v>864.5</v>
      </c>
    </row>
    <row r="17" spans="1:9" ht="15">
      <c r="A17" s="32" t="s">
        <v>23</v>
      </c>
      <c r="B17" s="33"/>
      <c r="C17" s="33"/>
      <c r="D17" s="31" t="s">
        <v>24</v>
      </c>
      <c r="E17" s="28">
        <f>E18+E24+E28</f>
        <v>25725.149999999998</v>
      </c>
      <c r="F17" s="28">
        <f>F18+F24+F28</f>
        <v>8107.53</v>
      </c>
      <c r="G17" s="28">
        <f>G18+G24+G28</f>
        <v>26415.649999999998</v>
      </c>
      <c r="H17" s="28">
        <f>H18+H24+H28</f>
        <v>8798.03</v>
      </c>
      <c r="I17" s="30">
        <f t="shared" si="0"/>
        <v>690.5</v>
      </c>
    </row>
    <row r="18" spans="1:9" ht="29.25" customHeight="1">
      <c r="A18" s="84" t="s">
        <v>25</v>
      </c>
      <c r="B18" s="85"/>
      <c r="C18" s="85"/>
      <c r="D18" s="31" t="s">
        <v>26</v>
      </c>
      <c r="E18" s="28">
        <f aca="true" t="shared" si="1" ref="E18:H19">E19</f>
        <v>1363.8</v>
      </c>
      <c r="F18" s="28">
        <f t="shared" si="1"/>
        <v>168</v>
      </c>
      <c r="G18" s="28">
        <f t="shared" si="1"/>
        <v>1363.8</v>
      </c>
      <c r="H18" s="28">
        <f t="shared" si="1"/>
        <v>168</v>
      </c>
      <c r="I18" s="30">
        <f t="shared" si="0"/>
        <v>0</v>
      </c>
    </row>
    <row r="19" spans="1:9" ht="15">
      <c r="A19" s="35" t="s">
        <v>27</v>
      </c>
      <c r="B19" s="36"/>
      <c r="C19" s="33"/>
      <c r="D19" s="37" t="s">
        <v>28</v>
      </c>
      <c r="E19" s="28">
        <f t="shared" si="1"/>
        <v>1363.8</v>
      </c>
      <c r="F19" s="28">
        <f t="shared" si="1"/>
        <v>168</v>
      </c>
      <c r="G19" s="28">
        <f t="shared" si="1"/>
        <v>1363.8</v>
      </c>
      <c r="H19" s="28">
        <f t="shared" si="1"/>
        <v>168</v>
      </c>
      <c r="I19" s="30">
        <f t="shared" si="0"/>
        <v>0</v>
      </c>
    </row>
    <row r="20" spans="1:9" ht="15">
      <c r="A20" s="35"/>
      <c r="B20" s="33" t="s">
        <v>29</v>
      </c>
      <c r="C20" s="36"/>
      <c r="D20" s="37" t="s">
        <v>30</v>
      </c>
      <c r="E20" s="28">
        <f>E21+E22+E23</f>
        <v>1363.8</v>
      </c>
      <c r="F20" s="28">
        <f>F21+F22+F23</f>
        <v>168</v>
      </c>
      <c r="G20" s="28">
        <f>G21+G22+G23</f>
        <v>1363.8</v>
      </c>
      <c r="H20" s="28">
        <f>H21+H22+H23</f>
        <v>168</v>
      </c>
      <c r="I20" s="30">
        <f t="shared" si="0"/>
        <v>0</v>
      </c>
    </row>
    <row r="21" spans="1:9" ht="14.25">
      <c r="A21" s="86" t="s">
        <v>31</v>
      </c>
      <c r="B21" s="87"/>
      <c r="C21" s="87"/>
      <c r="D21" s="38" t="s">
        <v>32</v>
      </c>
      <c r="E21" s="39">
        <v>1251.8</v>
      </c>
      <c r="F21" s="39">
        <v>140</v>
      </c>
      <c r="G21" s="39">
        <v>1251.8</v>
      </c>
      <c r="H21" s="39">
        <v>140</v>
      </c>
      <c r="I21" s="30">
        <f t="shared" si="0"/>
        <v>0</v>
      </c>
    </row>
    <row r="22" spans="1:9" ht="14.25">
      <c r="A22" s="86" t="s">
        <v>33</v>
      </c>
      <c r="B22" s="87"/>
      <c r="C22" s="87"/>
      <c r="D22" s="38" t="s">
        <v>32</v>
      </c>
      <c r="E22" s="39">
        <v>0</v>
      </c>
      <c r="F22" s="39"/>
      <c r="G22" s="39">
        <v>0</v>
      </c>
      <c r="H22" s="39"/>
      <c r="I22" s="30">
        <f t="shared" si="0"/>
        <v>0</v>
      </c>
    </row>
    <row r="23" spans="1:9" ht="14.25">
      <c r="A23" s="88" t="s">
        <v>34</v>
      </c>
      <c r="B23" s="89"/>
      <c r="C23" s="89"/>
      <c r="D23" s="38" t="s">
        <v>32</v>
      </c>
      <c r="E23" s="40">
        <v>112</v>
      </c>
      <c r="F23" s="40">
        <v>28</v>
      </c>
      <c r="G23" s="40">
        <v>112</v>
      </c>
      <c r="H23" s="40">
        <v>28</v>
      </c>
      <c r="I23" s="30">
        <f t="shared" si="0"/>
        <v>0</v>
      </c>
    </row>
    <row r="24" spans="1:9" ht="28.5" customHeight="1">
      <c r="A24" s="84" t="s">
        <v>35</v>
      </c>
      <c r="B24" s="85"/>
      <c r="C24" s="85"/>
      <c r="D24" s="31" t="s">
        <v>36</v>
      </c>
      <c r="E24" s="28">
        <f>E25</f>
        <v>24245.6</v>
      </c>
      <c r="F24" s="28">
        <f>F25</f>
        <v>7910.59</v>
      </c>
      <c r="G24" s="28">
        <f>G25</f>
        <v>24936.1</v>
      </c>
      <c r="H24" s="28">
        <f>H25</f>
        <v>8601.09</v>
      </c>
      <c r="I24" s="30">
        <f t="shared" si="0"/>
        <v>690.5</v>
      </c>
    </row>
    <row r="25" spans="1:9" ht="15">
      <c r="A25" s="32" t="s">
        <v>37</v>
      </c>
      <c r="B25" s="36"/>
      <c r="C25" s="34"/>
      <c r="D25" s="37" t="s">
        <v>38</v>
      </c>
      <c r="E25" s="28">
        <f>E26+E27</f>
        <v>24245.6</v>
      </c>
      <c r="F25" s="28">
        <f>F26+F27</f>
        <v>7910.59</v>
      </c>
      <c r="G25" s="28">
        <f>G26+G27</f>
        <v>24936.1</v>
      </c>
      <c r="H25" s="28">
        <f>H26+H27</f>
        <v>8601.09</v>
      </c>
      <c r="I25" s="30">
        <f t="shared" si="0"/>
        <v>690.5</v>
      </c>
    </row>
    <row r="26" spans="1:9" ht="15">
      <c r="A26" s="41">
        <v>0.13</v>
      </c>
      <c r="B26" s="42" t="s">
        <v>39</v>
      </c>
      <c r="C26" s="43"/>
      <c r="D26" s="37" t="s">
        <v>40</v>
      </c>
      <c r="E26" s="45">
        <v>17186.1</v>
      </c>
      <c r="F26" s="44">
        <v>6145.59</v>
      </c>
      <c r="G26" s="45">
        <v>17186.1</v>
      </c>
      <c r="H26" s="44">
        <v>6145.59</v>
      </c>
      <c r="I26" s="30">
        <f t="shared" si="0"/>
        <v>0</v>
      </c>
    </row>
    <row r="27" spans="1:9" ht="15">
      <c r="A27" s="41">
        <v>0.22</v>
      </c>
      <c r="B27" s="42" t="s">
        <v>41</v>
      </c>
      <c r="C27" s="46"/>
      <c r="D27" s="37" t="s">
        <v>42</v>
      </c>
      <c r="E27" s="45">
        <v>7059.5</v>
      </c>
      <c r="F27" s="44">
        <v>1765</v>
      </c>
      <c r="G27" s="45">
        <v>7750</v>
      </c>
      <c r="H27" s="44">
        <v>2455.5</v>
      </c>
      <c r="I27" s="30">
        <f t="shared" si="0"/>
        <v>690.5</v>
      </c>
    </row>
    <row r="28" spans="1:9" ht="15">
      <c r="A28" s="32" t="s">
        <v>43</v>
      </c>
      <c r="B28" s="33"/>
      <c r="C28" s="34"/>
      <c r="D28" s="27" t="s">
        <v>44</v>
      </c>
      <c r="E28" s="28">
        <f aca="true" t="shared" si="2" ref="E28:H29">E29</f>
        <v>115.75</v>
      </c>
      <c r="F28" s="28">
        <f t="shared" si="2"/>
        <v>28.94</v>
      </c>
      <c r="G28" s="28">
        <f t="shared" si="2"/>
        <v>115.75</v>
      </c>
      <c r="H28" s="28">
        <f t="shared" si="2"/>
        <v>28.94</v>
      </c>
      <c r="I28" s="30">
        <f t="shared" si="0"/>
        <v>0</v>
      </c>
    </row>
    <row r="29" spans="1:9" ht="15">
      <c r="A29" s="35" t="s">
        <v>45</v>
      </c>
      <c r="B29" s="36"/>
      <c r="C29" s="33"/>
      <c r="D29" s="37" t="s">
        <v>46</v>
      </c>
      <c r="E29" s="28">
        <f t="shared" si="2"/>
        <v>115.75</v>
      </c>
      <c r="F29" s="28">
        <f t="shared" si="2"/>
        <v>28.94</v>
      </c>
      <c r="G29" s="28">
        <f t="shared" si="2"/>
        <v>115.75</v>
      </c>
      <c r="H29" s="28">
        <f t="shared" si="2"/>
        <v>28.94</v>
      </c>
      <c r="I29" s="30">
        <f t="shared" si="0"/>
        <v>0</v>
      </c>
    </row>
    <row r="30" spans="1:9" ht="15">
      <c r="A30" s="32"/>
      <c r="B30" s="42" t="s">
        <v>47</v>
      </c>
      <c r="C30" s="36"/>
      <c r="D30" s="37" t="s">
        <v>48</v>
      </c>
      <c r="E30" s="28">
        <f>E31+E32+E33+E34</f>
        <v>115.75</v>
      </c>
      <c r="F30" s="28">
        <f>F31+F32+F33+F34</f>
        <v>28.94</v>
      </c>
      <c r="G30" s="28">
        <f>G31+G32+G33+G34</f>
        <v>115.75</v>
      </c>
      <c r="H30" s="28">
        <f>H31+H32+H33+H34</f>
        <v>28.94</v>
      </c>
      <c r="I30" s="30">
        <f t="shared" si="0"/>
        <v>0</v>
      </c>
    </row>
    <row r="31" spans="1:9" ht="14.25">
      <c r="A31" s="88" t="s">
        <v>49</v>
      </c>
      <c r="B31" s="89"/>
      <c r="C31" s="89"/>
      <c r="D31" s="38" t="s">
        <v>32</v>
      </c>
      <c r="E31" s="40">
        <v>32.55</v>
      </c>
      <c r="F31" s="40">
        <v>8.14</v>
      </c>
      <c r="G31" s="40">
        <v>32.55</v>
      </c>
      <c r="H31" s="40">
        <v>8.14</v>
      </c>
      <c r="I31" s="30">
        <f t="shared" si="0"/>
        <v>0</v>
      </c>
    </row>
    <row r="32" spans="1:9" ht="14.25">
      <c r="A32" s="88" t="s">
        <v>50</v>
      </c>
      <c r="B32" s="89"/>
      <c r="C32" s="89"/>
      <c r="D32" s="38" t="s">
        <v>32</v>
      </c>
      <c r="E32" s="40">
        <v>63.2</v>
      </c>
      <c r="F32" s="40">
        <v>15.8</v>
      </c>
      <c r="G32" s="40">
        <v>63.2</v>
      </c>
      <c r="H32" s="40">
        <v>15.8</v>
      </c>
      <c r="I32" s="30">
        <f t="shared" si="0"/>
        <v>0</v>
      </c>
    </row>
    <row r="33" spans="1:9" ht="14.25">
      <c r="A33" s="88" t="s">
        <v>51</v>
      </c>
      <c r="B33" s="89"/>
      <c r="C33" s="89"/>
      <c r="D33" s="38" t="s">
        <v>32</v>
      </c>
      <c r="E33" s="39">
        <v>20</v>
      </c>
      <c r="F33" s="39">
        <v>5</v>
      </c>
      <c r="G33" s="39">
        <v>20</v>
      </c>
      <c r="H33" s="39">
        <v>5</v>
      </c>
      <c r="I33" s="30">
        <f t="shared" si="0"/>
        <v>0</v>
      </c>
    </row>
    <row r="34" spans="1:9" ht="14.25">
      <c r="A34" s="88" t="s">
        <v>52</v>
      </c>
      <c r="B34" s="89"/>
      <c r="C34" s="89"/>
      <c r="D34" s="38" t="s">
        <v>32</v>
      </c>
      <c r="E34" s="47">
        <v>0</v>
      </c>
      <c r="F34" s="47"/>
      <c r="G34" s="47">
        <v>0</v>
      </c>
      <c r="H34" s="47"/>
      <c r="I34" s="30">
        <f t="shared" si="0"/>
        <v>0</v>
      </c>
    </row>
    <row r="35" spans="1:9" ht="19.5" customHeight="1">
      <c r="A35" s="32" t="s">
        <v>53</v>
      </c>
      <c r="B35" s="33"/>
      <c r="C35" s="34"/>
      <c r="D35" s="27" t="s">
        <v>54</v>
      </c>
      <c r="E35" s="28">
        <f>E36+E48</f>
        <v>44940.329999999994</v>
      </c>
      <c r="F35" s="28">
        <f>F36+F48</f>
        <v>13173.03</v>
      </c>
      <c r="G35" s="28">
        <f>G36+G48</f>
        <v>45114.329999999994</v>
      </c>
      <c r="H35" s="28">
        <f>H36+H48</f>
        <v>13347.03</v>
      </c>
      <c r="I35" s="30">
        <f t="shared" si="0"/>
        <v>174</v>
      </c>
    </row>
    <row r="36" spans="1:9" ht="20.25" customHeight="1">
      <c r="A36" s="48" t="s">
        <v>55</v>
      </c>
      <c r="B36" s="36"/>
      <c r="C36" s="34"/>
      <c r="D36" s="31" t="s">
        <v>56</v>
      </c>
      <c r="E36" s="28">
        <f>E37+E46+E47</f>
        <v>44728.2</v>
      </c>
      <c r="F36" s="28">
        <f>F37+F46+F47</f>
        <v>13120</v>
      </c>
      <c r="G36" s="28">
        <f>G37+G46+G47</f>
        <v>44902.2</v>
      </c>
      <c r="H36" s="28">
        <f>H37+H46+H47</f>
        <v>13294</v>
      </c>
      <c r="I36" s="30">
        <f t="shared" si="0"/>
        <v>174</v>
      </c>
    </row>
    <row r="37" spans="1:9" ht="30" customHeight="1">
      <c r="A37" s="48"/>
      <c r="B37" s="49" t="s">
        <v>57</v>
      </c>
      <c r="C37" s="50" t="s">
        <v>58</v>
      </c>
      <c r="D37" s="31" t="s">
        <v>59</v>
      </c>
      <c r="E37" s="28">
        <f>SUM(E38:E45)</f>
        <v>27668</v>
      </c>
      <c r="F37" s="28">
        <f>SUM(F38:F45)</f>
        <v>8120</v>
      </c>
      <c r="G37" s="28">
        <f>SUM(G38:G45)</f>
        <v>27842</v>
      </c>
      <c r="H37" s="28">
        <f>SUM(H38:H45)</f>
        <v>8294</v>
      </c>
      <c r="I37" s="30">
        <f t="shared" si="0"/>
        <v>174</v>
      </c>
    </row>
    <row r="38" spans="1:9" ht="15.75" customHeight="1">
      <c r="A38" s="90" t="s">
        <v>60</v>
      </c>
      <c r="B38" s="91"/>
      <c r="C38" s="91"/>
      <c r="D38" s="27" t="s">
        <v>32</v>
      </c>
      <c r="E38" s="28">
        <v>7483.2</v>
      </c>
      <c r="F38" s="28">
        <v>2351.32</v>
      </c>
      <c r="G38" s="28">
        <v>7657.2</v>
      </c>
      <c r="H38" s="28">
        <v>2525.32</v>
      </c>
      <c r="I38" s="30">
        <f t="shared" si="0"/>
        <v>174</v>
      </c>
    </row>
    <row r="39" spans="1:9" ht="15.75" customHeight="1">
      <c r="A39" s="90" t="s">
        <v>61</v>
      </c>
      <c r="B39" s="91"/>
      <c r="C39" s="91"/>
      <c r="D39" s="27" t="s">
        <v>32</v>
      </c>
      <c r="E39" s="28">
        <v>5245</v>
      </c>
      <c r="F39" s="28">
        <v>1950</v>
      </c>
      <c r="G39" s="28">
        <v>5245</v>
      </c>
      <c r="H39" s="28">
        <v>1950</v>
      </c>
      <c r="I39" s="30">
        <f t="shared" si="0"/>
        <v>0</v>
      </c>
    </row>
    <row r="40" spans="1:9" ht="15.75" customHeight="1">
      <c r="A40" s="90" t="s">
        <v>62</v>
      </c>
      <c r="B40" s="91"/>
      <c r="C40" s="91"/>
      <c r="D40" s="27" t="s">
        <v>32</v>
      </c>
      <c r="E40" s="28"/>
      <c r="F40" s="28"/>
      <c r="G40" s="28"/>
      <c r="H40" s="28"/>
      <c r="I40" s="30">
        <f t="shared" si="0"/>
        <v>0</v>
      </c>
    </row>
    <row r="41" spans="1:9" ht="15.75" customHeight="1">
      <c r="A41" s="90" t="s">
        <v>63</v>
      </c>
      <c r="B41" s="91"/>
      <c r="C41" s="91"/>
      <c r="D41" s="27" t="s">
        <v>32</v>
      </c>
      <c r="E41" s="28">
        <v>10582</v>
      </c>
      <c r="F41" s="28">
        <v>2694.08</v>
      </c>
      <c r="G41" s="28">
        <v>10582</v>
      </c>
      <c r="H41" s="28">
        <v>2694.08</v>
      </c>
      <c r="I41" s="30">
        <f t="shared" si="0"/>
        <v>0</v>
      </c>
    </row>
    <row r="42" spans="1:9" ht="15.75" customHeight="1">
      <c r="A42" s="92" t="s">
        <v>64</v>
      </c>
      <c r="B42" s="93"/>
      <c r="C42" s="94"/>
      <c r="D42" s="27" t="s">
        <v>32</v>
      </c>
      <c r="E42" s="28">
        <v>2181</v>
      </c>
      <c r="F42" s="28">
        <v>585</v>
      </c>
      <c r="G42" s="28">
        <v>2181</v>
      </c>
      <c r="H42" s="28">
        <v>585</v>
      </c>
      <c r="I42" s="30">
        <f t="shared" si="0"/>
        <v>0</v>
      </c>
    </row>
    <row r="43" spans="1:9" ht="15.75" customHeight="1">
      <c r="A43" s="90" t="s">
        <v>65</v>
      </c>
      <c r="B43" s="91"/>
      <c r="C43" s="91"/>
      <c r="D43" s="27" t="s">
        <v>32</v>
      </c>
      <c r="E43" s="28">
        <v>2026</v>
      </c>
      <c r="F43" s="28">
        <v>507.1</v>
      </c>
      <c r="G43" s="28">
        <v>2026</v>
      </c>
      <c r="H43" s="28">
        <v>507.1</v>
      </c>
      <c r="I43" s="30">
        <f t="shared" si="0"/>
        <v>0</v>
      </c>
    </row>
    <row r="44" spans="1:9" ht="15.75" customHeight="1">
      <c r="A44" s="90" t="s">
        <v>66</v>
      </c>
      <c r="B44" s="91"/>
      <c r="C44" s="91"/>
      <c r="D44" s="27" t="s">
        <v>32</v>
      </c>
      <c r="E44" s="28">
        <v>133.8</v>
      </c>
      <c r="F44" s="28">
        <v>32.5</v>
      </c>
      <c r="G44" s="28">
        <v>133.8</v>
      </c>
      <c r="H44" s="28">
        <v>32.5</v>
      </c>
      <c r="I44" s="30">
        <f t="shared" si="0"/>
        <v>0</v>
      </c>
    </row>
    <row r="45" spans="1:9" ht="15.75" customHeight="1">
      <c r="A45" s="92" t="s">
        <v>67</v>
      </c>
      <c r="B45" s="93"/>
      <c r="C45" s="94"/>
      <c r="D45" s="27" t="s">
        <v>32</v>
      </c>
      <c r="E45" s="28">
        <v>17</v>
      </c>
      <c r="F45" s="28"/>
      <c r="G45" s="28">
        <v>17</v>
      </c>
      <c r="H45" s="28"/>
      <c r="I45" s="30">
        <f aca="true" t="shared" si="3" ref="I45:I76">G45-E45</f>
        <v>0</v>
      </c>
    </row>
    <row r="46" spans="1:9" ht="17.25" customHeight="1">
      <c r="A46" s="48"/>
      <c r="B46" s="36" t="s">
        <v>68</v>
      </c>
      <c r="C46" s="36"/>
      <c r="D46" s="31" t="s">
        <v>69</v>
      </c>
      <c r="E46" s="28">
        <v>10104</v>
      </c>
      <c r="F46" s="28">
        <v>3000</v>
      </c>
      <c r="G46" s="28">
        <v>10104</v>
      </c>
      <c r="H46" s="28">
        <v>3000</v>
      </c>
      <c r="I46" s="30">
        <f t="shared" si="3"/>
        <v>0</v>
      </c>
    </row>
    <row r="47" spans="1:9" ht="17.25" customHeight="1">
      <c r="A47" s="48"/>
      <c r="B47" s="36" t="s">
        <v>70</v>
      </c>
      <c r="C47" s="36"/>
      <c r="D47" s="31" t="s">
        <v>71</v>
      </c>
      <c r="E47" s="28">
        <v>6956.2</v>
      </c>
      <c r="F47" s="28">
        <v>2000</v>
      </c>
      <c r="G47" s="28">
        <v>6956.2</v>
      </c>
      <c r="H47" s="28">
        <v>2000</v>
      </c>
      <c r="I47" s="30">
        <f t="shared" si="3"/>
        <v>0</v>
      </c>
    </row>
    <row r="48" spans="1:9" ht="32.25" customHeight="1">
      <c r="A48" s="95" t="s">
        <v>72</v>
      </c>
      <c r="B48" s="96"/>
      <c r="C48" s="96"/>
      <c r="D48" s="37" t="s">
        <v>73</v>
      </c>
      <c r="E48" s="28">
        <f>E49</f>
        <v>212.13</v>
      </c>
      <c r="F48" s="28">
        <f>F49</f>
        <v>53.03</v>
      </c>
      <c r="G48" s="28">
        <f>G49</f>
        <v>212.13</v>
      </c>
      <c r="H48" s="28">
        <f>H49</f>
        <v>53.03</v>
      </c>
      <c r="I48" s="30">
        <f t="shared" si="3"/>
        <v>0</v>
      </c>
    </row>
    <row r="49" spans="1:9" ht="17.25" customHeight="1">
      <c r="A49" s="48"/>
      <c r="B49" s="42" t="s">
        <v>74</v>
      </c>
      <c r="C49" s="36"/>
      <c r="D49" s="37" t="s">
        <v>75</v>
      </c>
      <c r="E49" s="28">
        <v>212.13</v>
      </c>
      <c r="F49" s="28">
        <v>53.03</v>
      </c>
      <c r="G49" s="28">
        <v>212.13</v>
      </c>
      <c r="H49" s="28">
        <v>53.03</v>
      </c>
      <c r="I49" s="30">
        <f t="shared" si="3"/>
        <v>0</v>
      </c>
    </row>
    <row r="50" spans="1:9" ht="17.25" customHeight="1">
      <c r="A50" s="32" t="s">
        <v>76</v>
      </c>
      <c r="B50" s="52"/>
      <c r="C50" s="33"/>
      <c r="D50" s="27" t="s">
        <v>77</v>
      </c>
      <c r="E50" s="28">
        <f>E51+E77</f>
        <v>5940.870000000001</v>
      </c>
      <c r="F50" s="28">
        <f>F51+F77</f>
        <v>3932.63</v>
      </c>
      <c r="G50" s="28">
        <f>G51+G77</f>
        <v>5940.870000000001</v>
      </c>
      <c r="H50" s="28">
        <f>H51+H77</f>
        <v>3932.63</v>
      </c>
      <c r="I50" s="30">
        <f t="shared" si="3"/>
        <v>0</v>
      </c>
    </row>
    <row r="51" spans="1:9" ht="17.25" customHeight="1">
      <c r="A51" s="35" t="s">
        <v>78</v>
      </c>
      <c r="B51" s="33"/>
      <c r="C51" s="34"/>
      <c r="D51" s="27" t="s">
        <v>79</v>
      </c>
      <c r="E51" s="28">
        <f>E52</f>
        <v>3526.3600000000006</v>
      </c>
      <c r="F51" s="28">
        <f>F52</f>
        <v>1872.3200000000002</v>
      </c>
      <c r="G51" s="28">
        <f>G52</f>
        <v>3526.3600000000006</v>
      </c>
      <c r="H51" s="28">
        <f>H52</f>
        <v>1872.3200000000002</v>
      </c>
      <c r="I51" s="30">
        <f t="shared" si="3"/>
        <v>0</v>
      </c>
    </row>
    <row r="52" spans="1:9" ht="17.25" customHeight="1">
      <c r="A52" s="35" t="s">
        <v>80</v>
      </c>
      <c r="B52" s="36"/>
      <c r="C52" s="34"/>
      <c r="D52" s="37" t="s">
        <v>81</v>
      </c>
      <c r="E52" s="28">
        <f>E53+E56+E57+E76</f>
        <v>3526.3600000000006</v>
      </c>
      <c r="F52" s="28">
        <f>F53+F56+F57+F76</f>
        <v>1872.3200000000002</v>
      </c>
      <c r="G52" s="28">
        <f>G53+G56+G57+G76</f>
        <v>3526.3600000000006</v>
      </c>
      <c r="H52" s="28">
        <f>H53+H56+H57+H76</f>
        <v>1872.3200000000002</v>
      </c>
      <c r="I52" s="30">
        <f t="shared" si="3"/>
        <v>0</v>
      </c>
    </row>
    <row r="53" spans="1:9" ht="30.75" customHeight="1">
      <c r="A53" s="48"/>
      <c r="B53" s="42" t="s">
        <v>82</v>
      </c>
      <c r="C53" s="50" t="s">
        <v>83</v>
      </c>
      <c r="D53" s="37" t="s">
        <v>84</v>
      </c>
      <c r="E53" s="28">
        <f>E54+E55</f>
        <v>294</v>
      </c>
      <c r="F53" s="28">
        <f>F54+F55</f>
        <v>73.5</v>
      </c>
      <c r="G53" s="28">
        <f>G54+G55</f>
        <v>294</v>
      </c>
      <c r="H53" s="28">
        <f>H54+H55</f>
        <v>73.5</v>
      </c>
      <c r="I53" s="30">
        <f t="shared" si="3"/>
        <v>0</v>
      </c>
    </row>
    <row r="54" spans="1:9" ht="17.25" customHeight="1">
      <c r="A54" s="90" t="s">
        <v>85</v>
      </c>
      <c r="B54" s="91"/>
      <c r="C54" s="91"/>
      <c r="D54" s="38" t="s">
        <v>32</v>
      </c>
      <c r="E54" s="39">
        <v>0</v>
      </c>
      <c r="F54" s="39"/>
      <c r="G54" s="39">
        <v>0</v>
      </c>
      <c r="H54" s="39"/>
      <c r="I54" s="30">
        <f t="shared" si="3"/>
        <v>0</v>
      </c>
    </row>
    <row r="55" spans="1:9" ht="17.25" customHeight="1">
      <c r="A55" s="88" t="s">
        <v>34</v>
      </c>
      <c r="B55" s="89"/>
      <c r="C55" s="89"/>
      <c r="D55" s="38" t="s">
        <v>32</v>
      </c>
      <c r="E55" s="53">
        <v>294</v>
      </c>
      <c r="F55" s="53">
        <v>73.5</v>
      </c>
      <c r="G55" s="53">
        <v>294</v>
      </c>
      <c r="H55" s="53">
        <v>73.5</v>
      </c>
      <c r="I55" s="30">
        <f t="shared" si="3"/>
        <v>0</v>
      </c>
    </row>
    <row r="56" spans="1:9" ht="17.25" customHeight="1">
      <c r="A56" s="48"/>
      <c r="B56" s="42" t="s">
        <v>86</v>
      </c>
      <c r="C56" s="36"/>
      <c r="D56" s="37" t="s">
        <v>87</v>
      </c>
      <c r="E56" s="28">
        <v>379.57</v>
      </c>
      <c r="F56" s="28">
        <v>94.89</v>
      </c>
      <c r="G56" s="28">
        <v>379.57</v>
      </c>
      <c r="H56" s="28">
        <v>94.89</v>
      </c>
      <c r="I56" s="30">
        <f t="shared" si="3"/>
        <v>0</v>
      </c>
    </row>
    <row r="57" spans="1:9" ht="17.25" customHeight="1">
      <c r="A57" s="48"/>
      <c r="B57" s="42" t="s">
        <v>88</v>
      </c>
      <c r="C57" s="36"/>
      <c r="D57" s="37" t="s">
        <v>89</v>
      </c>
      <c r="E57" s="115">
        <f>SUM(E58:E75)</f>
        <v>1525.1200000000003</v>
      </c>
      <c r="F57" s="114">
        <f>SUM(F58:F75)</f>
        <v>376.2600000000001</v>
      </c>
      <c r="G57" s="28">
        <f>SUM(G58:G75)</f>
        <v>1525.1200000000003</v>
      </c>
      <c r="H57" s="28">
        <f>SUM(H58:H75)</f>
        <v>376.2600000000001</v>
      </c>
      <c r="I57" s="30">
        <f t="shared" si="3"/>
        <v>0</v>
      </c>
    </row>
    <row r="58" spans="1:9" ht="17.25" customHeight="1">
      <c r="A58" s="97" t="s">
        <v>90</v>
      </c>
      <c r="B58" s="51"/>
      <c r="C58" s="51"/>
      <c r="D58" s="38" t="s">
        <v>32</v>
      </c>
      <c r="E58" s="45">
        <v>271.45</v>
      </c>
      <c r="F58" s="44">
        <v>62.86</v>
      </c>
      <c r="G58" s="47">
        <v>271.45</v>
      </c>
      <c r="H58" s="47">
        <v>62.86</v>
      </c>
      <c r="I58" s="30">
        <f t="shared" si="3"/>
        <v>0</v>
      </c>
    </row>
    <row r="59" spans="1:9" ht="17.25" customHeight="1">
      <c r="A59" s="29" t="s">
        <v>91</v>
      </c>
      <c r="B59" s="98"/>
      <c r="C59" s="99"/>
      <c r="D59" s="38" t="s">
        <v>32</v>
      </c>
      <c r="E59" s="45">
        <v>113.9</v>
      </c>
      <c r="F59" s="44">
        <v>28.48</v>
      </c>
      <c r="G59" s="45">
        <v>113.9</v>
      </c>
      <c r="H59" s="44">
        <v>28.48</v>
      </c>
      <c r="I59" s="30">
        <f t="shared" si="3"/>
        <v>0</v>
      </c>
    </row>
    <row r="60" spans="1:9" ht="17.25" customHeight="1">
      <c r="A60" s="100" t="s">
        <v>92</v>
      </c>
      <c r="B60" s="101"/>
      <c r="C60" s="102"/>
      <c r="D60" s="38" t="s">
        <v>32</v>
      </c>
      <c r="E60" s="55">
        <v>4.94</v>
      </c>
      <c r="F60" s="54">
        <v>1.23</v>
      </c>
      <c r="G60" s="55">
        <v>4.94</v>
      </c>
      <c r="H60" s="54">
        <v>1.23</v>
      </c>
      <c r="I60" s="30">
        <f t="shared" si="3"/>
        <v>0</v>
      </c>
    </row>
    <row r="61" spans="1:9" ht="17.25" customHeight="1">
      <c r="A61" s="29" t="s">
        <v>93</v>
      </c>
      <c r="B61" s="98"/>
      <c r="C61" s="99"/>
      <c r="D61" s="38" t="s">
        <v>32</v>
      </c>
      <c r="E61" s="45">
        <v>108.05</v>
      </c>
      <c r="F61" s="44">
        <v>27.01</v>
      </c>
      <c r="G61" s="45">
        <v>108.05</v>
      </c>
      <c r="H61" s="44">
        <v>27.01</v>
      </c>
      <c r="I61" s="30">
        <f t="shared" si="3"/>
        <v>0</v>
      </c>
    </row>
    <row r="62" spans="1:9" ht="17.25" customHeight="1">
      <c r="A62" s="29" t="s">
        <v>94</v>
      </c>
      <c r="B62" s="98"/>
      <c r="C62" s="99"/>
      <c r="D62" s="38" t="s">
        <v>32</v>
      </c>
      <c r="E62" s="45">
        <v>0.66</v>
      </c>
      <c r="F62" s="44">
        <v>0.16</v>
      </c>
      <c r="G62" s="45">
        <v>0.66</v>
      </c>
      <c r="H62" s="44">
        <v>0.16</v>
      </c>
      <c r="I62" s="30">
        <f t="shared" si="3"/>
        <v>0</v>
      </c>
    </row>
    <row r="63" spans="1:9" ht="17.25" customHeight="1">
      <c r="A63" s="100" t="s">
        <v>95</v>
      </c>
      <c r="B63" s="101"/>
      <c r="C63" s="102"/>
      <c r="D63" s="38" t="s">
        <v>32</v>
      </c>
      <c r="E63" s="45">
        <v>0.99</v>
      </c>
      <c r="F63" s="44">
        <v>0.25</v>
      </c>
      <c r="G63" s="45">
        <v>0.99</v>
      </c>
      <c r="H63" s="44">
        <v>0.25</v>
      </c>
      <c r="I63" s="30">
        <f t="shared" si="3"/>
        <v>0</v>
      </c>
    </row>
    <row r="64" spans="1:9" ht="17.25" customHeight="1">
      <c r="A64" s="100" t="s">
        <v>96</v>
      </c>
      <c r="B64" s="101"/>
      <c r="C64" s="102"/>
      <c r="D64" s="38" t="s">
        <v>32</v>
      </c>
      <c r="E64" s="45">
        <v>0.72</v>
      </c>
      <c r="F64" s="44">
        <v>0.18</v>
      </c>
      <c r="G64" s="45">
        <v>0.72</v>
      </c>
      <c r="H64" s="44">
        <v>0.18</v>
      </c>
      <c r="I64" s="30">
        <f t="shared" si="3"/>
        <v>0</v>
      </c>
    </row>
    <row r="65" spans="1:9" ht="17.25" customHeight="1">
      <c r="A65" s="100" t="s">
        <v>97</v>
      </c>
      <c r="B65" s="101"/>
      <c r="C65" s="102"/>
      <c r="D65" s="38" t="s">
        <v>32</v>
      </c>
      <c r="E65" s="45">
        <v>18.06</v>
      </c>
      <c r="F65" s="44">
        <v>4.51</v>
      </c>
      <c r="G65" s="45">
        <v>18.06</v>
      </c>
      <c r="H65" s="44">
        <v>4.51</v>
      </c>
      <c r="I65" s="30">
        <f t="shared" si="3"/>
        <v>0</v>
      </c>
    </row>
    <row r="66" spans="1:9" ht="17.25" customHeight="1">
      <c r="A66" s="100" t="s">
        <v>98</v>
      </c>
      <c r="B66" s="101"/>
      <c r="C66" s="102"/>
      <c r="D66" s="38" t="s">
        <v>32</v>
      </c>
      <c r="E66" s="45">
        <v>12.6</v>
      </c>
      <c r="F66" s="44">
        <v>3.15</v>
      </c>
      <c r="G66" s="45">
        <v>12.6</v>
      </c>
      <c r="H66" s="44">
        <v>3.15</v>
      </c>
      <c r="I66" s="30">
        <f t="shared" si="3"/>
        <v>0</v>
      </c>
    </row>
    <row r="67" spans="1:9" ht="17.25" customHeight="1">
      <c r="A67" s="103" t="s">
        <v>99</v>
      </c>
      <c r="B67" s="104"/>
      <c r="C67" s="104"/>
      <c r="D67" s="38" t="s">
        <v>32</v>
      </c>
      <c r="E67" s="45">
        <v>45</v>
      </c>
      <c r="F67" s="44">
        <v>11.25</v>
      </c>
      <c r="G67" s="45">
        <v>45</v>
      </c>
      <c r="H67" s="44">
        <v>11.25</v>
      </c>
      <c r="I67" s="30">
        <f t="shared" si="3"/>
        <v>0</v>
      </c>
    </row>
    <row r="68" spans="1:9" ht="17.25" customHeight="1">
      <c r="A68" s="103" t="s">
        <v>100</v>
      </c>
      <c r="B68" s="104"/>
      <c r="C68" s="104"/>
      <c r="D68" s="38" t="s">
        <v>32</v>
      </c>
      <c r="E68" s="45">
        <v>8.44</v>
      </c>
      <c r="F68" s="44">
        <v>2.11</v>
      </c>
      <c r="G68" s="45">
        <v>8.44</v>
      </c>
      <c r="H68" s="44">
        <v>2.11</v>
      </c>
      <c r="I68" s="30">
        <f t="shared" si="3"/>
        <v>0</v>
      </c>
    </row>
    <row r="69" spans="1:9" ht="17.25" customHeight="1">
      <c r="A69" s="103" t="s">
        <v>101</v>
      </c>
      <c r="B69" s="104"/>
      <c r="C69" s="104"/>
      <c r="D69" s="38" t="s">
        <v>32</v>
      </c>
      <c r="E69" s="45">
        <v>23.44</v>
      </c>
      <c r="F69" s="44">
        <v>5.86</v>
      </c>
      <c r="G69" s="45">
        <v>23.44</v>
      </c>
      <c r="H69" s="44">
        <v>5.86</v>
      </c>
      <c r="I69" s="30">
        <f t="shared" si="3"/>
        <v>0</v>
      </c>
    </row>
    <row r="70" spans="1:9" ht="17.25" customHeight="1">
      <c r="A70" s="105" t="s">
        <v>102</v>
      </c>
      <c r="B70" s="106"/>
      <c r="C70" s="106"/>
      <c r="D70" s="38" t="s">
        <v>32</v>
      </c>
      <c r="E70" s="45">
        <v>2.89</v>
      </c>
      <c r="F70" s="44">
        <v>0.72</v>
      </c>
      <c r="G70" s="45">
        <v>2.89</v>
      </c>
      <c r="H70" s="44">
        <v>0.72</v>
      </c>
      <c r="I70" s="30">
        <f t="shared" si="3"/>
        <v>0</v>
      </c>
    </row>
    <row r="71" spans="1:9" ht="17.25" customHeight="1">
      <c r="A71" s="105" t="s">
        <v>103</v>
      </c>
      <c r="B71" s="106"/>
      <c r="C71" s="106"/>
      <c r="D71" s="38" t="s">
        <v>32</v>
      </c>
      <c r="E71" s="45">
        <v>79.04</v>
      </c>
      <c r="F71" s="44">
        <v>19.76</v>
      </c>
      <c r="G71" s="45">
        <v>79.04</v>
      </c>
      <c r="H71" s="44">
        <v>19.76</v>
      </c>
      <c r="I71" s="30">
        <f t="shared" si="3"/>
        <v>0</v>
      </c>
    </row>
    <row r="72" spans="1:9" ht="17.25" customHeight="1">
      <c r="A72" s="105" t="s">
        <v>104</v>
      </c>
      <c r="B72" s="106"/>
      <c r="C72" s="106"/>
      <c r="D72" s="38" t="s">
        <v>32</v>
      </c>
      <c r="E72" s="45">
        <v>0.34</v>
      </c>
      <c r="F72" s="44">
        <v>0.08</v>
      </c>
      <c r="G72" s="45">
        <v>0.34</v>
      </c>
      <c r="H72" s="44">
        <v>0.08</v>
      </c>
      <c r="I72" s="30">
        <f t="shared" si="3"/>
        <v>0</v>
      </c>
    </row>
    <row r="73" spans="1:9" ht="17.25" customHeight="1">
      <c r="A73" s="103" t="s">
        <v>105</v>
      </c>
      <c r="B73" s="104"/>
      <c r="C73" s="104"/>
      <c r="D73" s="38" t="s">
        <v>32</v>
      </c>
      <c r="E73" s="45">
        <v>18.99</v>
      </c>
      <c r="F73" s="44">
        <v>4.75</v>
      </c>
      <c r="G73" s="45">
        <v>18.99</v>
      </c>
      <c r="H73" s="44">
        <v>4.75</v>
      </c>
      <c r="I73" s="30">
        <f t="shared" si="3"/>
        <v>0</v>
      </c>
    </row>
    <row r="74" spans="1:9" ht="17.25" customHeight="1">
      <c r="A74" s="103" t="s">
        <v>106</v>
      </c>
      <c r="B74" s="104"/>
      <c r="C74" s="104"/>
      <c r="D74" s="38" t="s">
        <v>32</v>
      </c>
      <c r="E74" s="45">
        <v>3.78</v>
      </c>
      <c r="F74" s="44">
        <v>0.94</v>
      </c>
      <c r="G74" s="45">
        <v>3.78</v>
      </c>
      <c r="H74" s="44">
        <v>0.94</v>
      </c>
      <c r="I74" s="30">
        <f t="shared" si="3"/>
        <v>0</v>
      </c>
    </row>
    <row r="75" spans="1:9" ht="17.25" customHeight="1">
      <c r="A75" s="105" t="s">
        <v>107</v>
      </c>
      <c r="B75" s="106"/>
      <c r="C75" s="106"/>
      <c r="D75" s="38" t="s">
        <v>32</v>
      </c>
      <c r="E75" s="45">
        <v>811.83</v>
      </c>
      <c r="F75" s="44">
        <v>202.96</v>
      </c>
      <c r="G75" s="45">
        <v>811.83</v>
      </c>
      <c r="H75" s="44">
        <v>202.96</v>
      </c>
      <c r="I75" s="30">
        <f t="shared" si="3"/>
        <v>0</v>
      </c>
    </row>
    <row r="76" spans="1:9" ht="17.25" customHeight="1">
      <c r="A76" s="32"/>
      <c r="B76" s="42" t="s">
        <v>108</v>
      </c>
      <c r="C76" s="36"/>
      <c r="D76" s="37" t="s">
        <v>109</v>
      </c>
      <c r="E76" s="53">
        <v>1327.67</v>
      </c>
      <c r="F76" s="53">
        <v>1327.67</v>
      </c>
      <c r="G76" s="53">
        <v>1327.67</v>
      </c>
      <c r="H76" s="53">
        <v>1327.67</v>
      </c>
      <c r="I76" s="30">
        <f t="shared" si="3"/>
        <v>0</v>
      </c>
    </row>
    <row r="77" spans="1:9" ht="17.25" customHeight="1">
      <c r="A77" s="32" t="s">
        <v>110</v>
      </c>
      <c r="B77" s="33"/>
      <c r="C77" s="33"/>
      <c r="D77" s="27" t="s">
        <v>111</v>
      </c>
      <c r="E77" s="28">
        <f>E78+E80+E82+E88</f>
        <v>2414.5099999999998</v>
      </c>
      <c r="F77" s="28">
        <f>F78+F80+F82+F88</f>
        <v>2060.31</v>
      </c>
      <c r="G77" s="28">
        <f>G78+G80+G82+G88</f>
        <v>2414.5099999999998</v>
      </c>
      <c r="H77" s="28">
        <f>H78+H80+H82+H88</f>
        <v>2060.31</v>
      </c>
      <c r="I77" s="30">
        <f aca="true" t="shared" si="4" ref="I77:I106">G77-E77</f>
        <v>0</v>
      </c>
    </row>
    <row r="78" spans="1:9" ht="17.25" customHeight="1">
      <c r="A78" s="56" t="s">
        <v>112</v>
      </c>
      <c r="B78" s="57"/>
      <c r="C78" s="58"/>
      <c r="D78" s="27" t="s">
        <v>113</v>
      </c>
      <c r="E78" s="28">
        <f>E79</f>
        <v>2319.95</v>
      </c>
      <c r="F78" s="28">
        <f>F79</f>
        <v>2040.95</v>
      </c>
      <c r="G78" s="28">
        <f>G79</f>
        <v>2319.95</v>
      </c>
      <c r="H78" s="28">
        <f>H79</f>
        <v>2040.95</v>
      </c>
      <c r="I78" s="30">
        <f t="shared" si="4"/>
        <v>0</v>
      </c>
    </row>
    <row r="79" spans="1:9" ht="17.25" customHeight="1">
      <c r="A79" s="59"/>
      <c r="B79" s="60" t="s">
        <v>114</v>
      </c>
      <c r="C79" s="36"/>
      <c r="D79" s="27" t="s">
        <v>115</v>
      </c>
      <c r="E79" s="53">
        <v>2319.95</v>
      </c>
      <c r="F79" s="53">
        <v>2040.95</v>
      </c>
      <c r="G79" s="53">
        <v>2319.95</v>
      </c>
      <c r="H79" s="53">
        <v>2040.95</v>
      </c>
      <c r="I79" s="30">
        <f t="shared" si="4"/>
        <v>0</v>
      </c>
    </row>
    <row r="80" spans="1:9" ht="17.25" customHeight="1">
      <c r="A80" s="48" t="s">
        <v>116</v>
      </c>
      <c r="B80" s="36"/>
      <c r="C80" s="33"/>
      <c r="D80" s="27" t="s">
        <v>117</v>
      </c>
      <c r="E80" s="28">
        <f>E81</f>
        <v>6</v>
      </c>
      <c r="F80" s="28">
        <f>F81</f>
        <v>1.5</v>
      </c>
      <c r="G80" s="28">
        <f>G81</f>
        <v>6</v>
      </c>
      <c r="H80" s="28">
        <f>H81</f>
        <v>1.5</v>
      </c>
      <c r="I80" s="30">
        <f t="shared" si="4"/>
        <v>0</v>
      </c>
    </row>
    <row r="81" spans="1:9" ht="15.75" customHeight="1">
      <c r="A81" s="48"/>
      <c r="B81" s="42" t="s">
        <v>118</v>
      </c>
      <c r="C81" s="36"/>
      <c r="D81" s="27" t="s">
        <v>119</v>
      </c>
      <c r="E81" s="39">
        <v>6</v>
      </c>
      <c r="F81" s="39">
        <v>1.5</v>
      </c>
      <c r="G81" s="39">
        <v>6</v>
      </c>
      <c r="H81" s="39">
        <v>1.5</v>
      </c>
      <c r="I81" s="30">
        <f t="shared" si="4"/>
        <v>0</v>
      </c>
    </row>
    <row r="82" spans="1:9" ht="15" customHeight="1">
      <c r="A82" s="48" t="s">
        <v>120</v>
      </c>
      <c r="B82" s="36"/>
      <c r="C82" s="33"/>
      <c r="D82" s="27" t="s">
        <v>121</v>
      </c>
      <c r="E82" s="28">
        <f>E83</f>
        <v>34.99</v>
      </c>
      <c r="F82" s="28">
        <f>F83</f>
        <v>8.25</v>
      </c>
      <c r="G82" s="28">
        <f>G83</f>
        <v>34.99</v>
      </c>
      <c r="H82" s="28">
        <f>H83</f>
        <v>8.25</v>
      </c>
      <c r="I82" s="30">
        <f t="shared" si="4"/>
        <v>0</v>
      </c>
    </row>
    <row r="83" spans="1:9" ht="15">
      <c r="A83" s="48"/>
      <c r="B83" s="42" t="s">
        <v>122</v>
      </c>
      <c r="C83" s="36"/>
      <c r="D83" s="27" t="s">
        <v>123</v>
      </c>
      <c r="E83" s="28">
        <f>E84+E85+E86+E87</f>
        <v>34.99</v>
      </c>
      <c r="F83" s="28">
        <f>F84+F85+F86+F87</f>
        <v>8.25</v>
      </c>
      <c r="G83" s="28">
        <f>G84+G85+G86+G87</f>
        <v>34.99</v>
      </c>
      <c r="H83" s="28">
        <f>H84+H85+H86+H87</f>
        <v>8.25</v>
      </c>
      <c r="I83" s="30">
        <f t="shared" si="4"/>
        <v>0</v>
      </c>
    </row>
    <row r="84" spans="1:9" ht="14.25">
      <c r="A84" s="90" t="s">
        <v>124</v>
      </c>
      <c r="B84" s="91"/>
      <c r="C84" s="91"/>
      <c r="D84" s="27" t="s">
        <v>32</v>
      </c>
      <c r="E84" s="44">
        <v>8.99</v>
      </c>
      <c r="F84" s="44">
        <v>2.25</v>
      </c>
      <c r="G84" s="45">
        <v>8.99</v>
      </c>
      <c r="H84" s="44">
        <v>2.25</v>
      </c>
      <c r="I84" s="30">
        <f t="shared" si="4"/>
        <v>0</v>
      </c>
    </row>
    <row r="85" spans="1:9" ht="14.25">
      <c r="A85" s="90" t="s">
        <v>125</v>
      </c>
      <c r="B85" s="91"/>
      <c r="C85" s="91"/>
      <c r="D85" s="27" t="s">
        <v>32</v>
      </c>
      <c r="E85" s="39">
        <v>5</v>
      </c>
      <c r="F85" s="39">
        <v>2</v>
      </c>
      <c r="G85" s="39">
        <v>5</v>
      </c>
      <c r="H85" s="39">
        <v>2</v>
      </c>
      <c r="I85" s="30">
        <f t="shared" si="4"/>
        <v>0</v>
      </c>
    </row>
    <row r="86" spans="1:9" ht="14.25">
      <c r="A86" s="90" t="s">
        <v>126</v>
      </c>
      <c r="B86" s="91"/>
      <c r="C86" s="91"/>
      <c r="D86" s="27" t="s">
        <v>32</v>
      </c>
      <c r="E86" s="39"/>
      <c r="F86" s="39"/>
      <c r="G86" s="39"/>
      <c r="H86" s="39"/>
      <c r="I86" s="30">
        <f t="shared" si="4"/>
        <v>0</v>
      </c>
    </row>
    <row r="87" spans="1:9" ht="14.25">
      <c r="A87" s="88" t="s">
        <v>127</v>
      </c>
      <c r="B87" s="89"/>
      <c r="C87" s="89"/>
      <c r="D87" s="27" t="s">
        <v>32</v>
      </c>
      <c r="E87" s="39">
        <v>21</v>
      </c>
      <c r="F87" s="39">
        <v>4</v>
      </c>
      <c r="G87" s="39">
        <v>21</v>
      </c>
      <c r="H87" s="39">
        <v>4</v>
      </c>
      <c r="I87" s="30">
        <f t="shared" si="4"/>
        <v>0</v>
      </c>
    </row>
    <row r="88" spans="1:9" ht="15" customHeight="1">
      <c r="A88" s="48" t="s">
        <v>128</v>
      </c>
      <c r="B88" s="36"/>
      <c r="C88" s="33"/>
      <c r="D88" s="27" t="s">
        <v>129</v>
      </c>
      <c r="E88" s="28">
        <f>E89</f>
        <v>53.57</v>
      </c>
      <c r="F88" s="28">
        <f>F89</f>
        <v>9.61</v>
      </c>
      <c r="G88" s="28">
        <f>G89</f>
        <v>53.57</v>
      </c>
      <c r="H88" s="28">
        <f>H89</f>
        <v>9.61</v>
      </c>
      <c r="I88" s="30">
        <f t="shared" si="4"/>
        <v>0</v>
      </c>
    </row>
    <row r="89" spans="1:9" ht="18.75" customHeight="1">
      <c r="A89" s="48"/>
      <c r="B89" s="42" t="s">
        <v>130</v>
      </c>
      <c r="C89" s="36"/>
      <c r="D89" s="27" t="s">
        <v>131</v>
      </c>
      <c r="E89" s="40">
        <v>53.57</v>
      </c>
      <c r="F89" s="40">
        <v>9.61</v>
      </c>
      <c r="G89" s="40">
        <v>53.57</v>
      </c>
      <c r="H89" s="40">
        <v>9.61</v>
      </c>
      <c r="I89" s="30">
        <f t="shared" si="4"/>
        <v>0</v>
      </c>
    </row>
    <row r="90" spans="1:9" ht="15">
      <c r="A90" s="48" t="s">
        <v>132</v>
      </c>
      <c r="B90" s="49"/>
      <c r="C90" s="61"/>
      <c r="D90" s="27" t="s">
        <v>133</v>
      </c>
      <c r="E90" s="28">
        <f>E91</f>
        <v>0</v>
      </c>
      <c r="F90" s="28">
        <f>F91</f>
        <v>0</v>
      </c>
      <c r="G90" s="28">
        <f>G91</f>
        <v>0</v>
      </c>
      <c r="H90" s="28">
        <f>H91</f>
        <v>0</v>
      </c>
      <c r="I90" s="30">
        <f t="shared" si="4"/>
        <v>0</v>
      </c>
    </row>
    <row r="91" spans="1:9" ht="15" customHeight="1">
      <c r="A91" s="48" t="s">
        <v>134</v>
      </c>
      <c r="B91" s="36"/>
      <c r="C91" s="33"/>
      <c r="D91" s="27" t="s">
        <v>135</v>
      </c>
      <c r="E91" s="28">
        <f>E92+E96</f>
        <v>0</v>
      </c>
      <c r="F91" s="28">
        <f>F92+F96</f>
        <v>0</v>
      </c>
      <c r="G91" s="28">
        <f>G92+G96</f>
        <v>0</v>
      </c>
      <c r="H91" s="28">
        <f>H92+H96</f>
        <v>0</v>
      </c>
      <c r="I91" s="30">
        <f t="shared" si="4"/>
        <v>0</v>
      </c>
    </row>
    <row r="92" spans="1:9" ht="15" customHeight="1">
      <c r="A92" s="48"/>
      <c r="B92" s="33" t="s">
        <v>136</v>
      </c>
      <c r="C92" s="36"/>
      <c r="D92" s="27" t="s">
        <v>137</v>
      </c>
      <c r="E92" s="28">
        <f>E93+E94+E95</f>
        <v>0</v>
      </c>
      <c r="F92" s="28"/>
      <c r="G92" s="28">
        <f>G93+G94+G95</f>
        <v>0</v>
      </c>
      <c r="H92" s="28"/>
      <c r="I92" s="30">
        <f t="shared" si="4"/>
        <v>0</v>
      </c>
    </row>
    <row r="93" spans="1:9" ht="15" customHeight="1">
      <c r="A93" s="88" t="s">
        <v>138</v>
      </c>
      <c r="B93" s="89"/>
      <c r="C93" s="89"/>
      <c r="D93" s="27" t="s">
        <v>32</v>
      </c>
      <c r="E93" s="40"/>
      <c r="F93" s="40"/>
      <c r="G93" s="40">
        <v>0</v>
      </c>
      <c r="H93" s="40"/>
      <c r="I93" s="30">
        <f t="shared" si="4"/>
        <v>0</v>
      </c>
    </row>
    <row r="94" spans="1:9" ht="15" customHeight="1">
      <c r="A94" s="90" t="s">
        <v>139</v>
      </c>
      <c r="B94" s="91"/>
      <c r="C94" s="91"/>
      <c r="D94" s="27" t="s">
        <v>32</v>
      </c>
      <c r="E94" s="116"/>
      <c r="F94" s="44"/>
      <c r="G94" s="45">
        <v>0</v>
      </c>
      <c r="H94" s="47"/>
      <c r="I94" s="30">
        <f t="shared" si="4"/>
        <v>0</v>
      </c>
    </row>
    <row r="95" spans="1:9" ht="15" customHeight="1">
      <c r="A95" s="90" t="s">
        <v>140</v>
      </c>
      <c r="B95" s="91"/>
      <c r="C95" s="91"/>
      <c r="D95" s="27" t="s">
        <v>32</v>
      </c>
      <c r="E95" s="40"/>
      <c r="F95" s="40"/>
      <c r="G95" s="40"/>
      <c r="H95" s="40"/>
      <c r="I95" s="30">
        <f t="shared" si="4"/>
        <v>0</v>
      </c>
    </row>
    <row r="96" spans="1:9" ht="17.25" customHeight="1">
      <c r="A96" s="48"/>
      <c r="B96" s="33" t="s">
        <v>141</v>
      </c>
      <c r="C96" s="36"/>
      <c r="D96" s="27" t="s">
        <v>142</v>
      </c>
      <c r="E96" s="39"/>
      <c r="F96" s="39"/>
      <c r="G96" s="39"/>
      <c r="H96" s="39"/>
      <c r="I96" s="30">
        <f t="shared" si="4"/>
        <v>0</v>
      </c>
    </row>
    <row r="97" spans="1:9" ht="15" customHeight="1">
      <c r="A97" s="32" t="s">
        <v>143</v>
      </c>
      <c r="B97" s="33"/>
      <c r="C97" s="33"/>
      <c r="D97" s="27" t="s">
        <v>144</v>
      </c>
      <c r="E97" s="28">
        <f aca="true" t="shared" si="5" ref="E97:H98">E98</f>
        <v>9396</v>
      </c>
      <c r="F97" s="28">
        <f t="shared" si="5"/>
        <v>2512</v>
      </c>
      <c r="G97" s="28">
        <f t="shared" si="5"/>
        <v>9396</v>
      </c>
      <c r="H97" s="28">
        <f t="shared" si="5"/>
        <v>2512</v>
      </c>
      <c r="I97" s="30">
        <f t="shared" si="4"/>
        <v>0</v>
      </c>
    </row>
    <row r="98" spans="1:9" ht="15" customHeight="1">
      <c r="A98" s="32" t="s">
        <v>145</v>
      </c>
      <c r="B98" s="33"/>
      <c r="C98" s="34"/>
      <c r="D98" s="27" t="s">
        <v>146</v>
      </c>
      <c r="E98" s="28">
        <f t="shared" si="5"/>
        <v>9396</v>
      </c>
      <c r="F98" s="28">
        <f t="shared" si="5"/>
        <v>2512</v>
      </c>
      <c r="G98" s="28">
        <f t="shared" si="5"/>
        <v>9396</v>
      </c>
      <c r="H98" s="28">
        <f t="shared" si="5"/>
        <v>2512</v>
      </c>
      <c r="I98" s="30">
        <f t="shared" si="4"/>
        <v>0</v>
      </c>
    </row>
    <row r="99" spans="1:9" ht="15" customHeight="1">
      <c r="A99" s="32" t="s">
        <v>147</v>
      </c>
      <c r="B99" s="36"/>
      <c r="C99" s="61"/>
      <c r="D99" s="27" t="s">
        <v>148</v>
      </c>
      <c r="E99" s="28">
        <f>E100+E104</f>
        <v>9396</v>
      </c>
      <c r="F99" s="28">
        <f>F100+F104</f>
        <v>2512</v>
      </c>
      <c r="G99" s="28">
        <f>G100+G104</f>
        <v>9396</v>
      </c>
      <c r="H99" s="28">
        <f>H100+H104</f>
        <v>2512</v>
      </c>
      <c r="I99" s="30">
        <f t="shared" si="4"/>
        <v>0</v>
      </c>
    </row>
    <row r="100" spans="1:9" ht="15" customHeight="1">
      <c r="A100" s="32" t="s">
        <v>149</v>
      </c>
      <c r="B100" s="36"/>
      <c r="C100" s="34"/>
      <c r="D100" s="27" t="s">
        <v>150</v>
      </c>
      <c r="E100" s="28">
        <f>E101+E102+E103</f>
        <v>0</v>
      </c>
      <c r="F100" s="28">
        <f>F101+F102+F103</f>
        <v>0</v>
      </c>
      <c r="G100" s="28">
        <f>G101+G102+G103</f>
        <v>0</v>
      </c>
      <c r="H100" s="28">
        <f>H101+H102+H103</f>
        <v>0</v>
      </c>
      <c r="I100" s="30">
        <f t="shared" si="4"/>
        <v>0</v>
      </c>
    </row>
    <row r="101" spans="1:9" ht="15.75" customHeight="1">
      <c r="A101" s="35"/>
      <c r="B101" s="42" t="s">
        <v>151</v>
      </c>
      <c r="C101" s="36"/>
      <c r="D101" s="27" t="s">
        <v>152</v>
      </c>
      <c r="E101" s="28"/>
      <c r="F101" s="28"/>
      <c r="G101" s="28"/>
      <c r="H101" s="28"/>
      <c r="I101" s="30">
        <f t="shared" si="4"/>
        <v>0</v>
      </c>
    </row>
    <row r="102" spans="1:9" ht="14.25" customHeight="1">
      <c r="A102" s="62"/>
      <c r="B102" s="107" t="s">
        <v>153</v>
      </c>
      <c r="C102" s="107"/>
      <c r="D102" s="27" t="s">
        <v>154</v>
      </c>
      <c r="E102" s="28"/>
      <c r="F102" s="28"/>
      <c r="G102" s="28"/>
      <c r="H102" s="28"/>
      <c r="I102" s="30">
        <f t="shared" si="4"/>
        <v>0</v>
      </c>
    </row>
    <row r="103" spans="1:9" ht="16.5" customHeight="1">
      <c r="A103" s="32"/>
      <c r="B103" s="42" t="s">
        <v>155</v>
      </c>
      <c r="C103" s="36"/>
      <c r="D103" s="27" t="s">
        <v>156</v>
      </c>
      <c r="E103" s="28"/>
      <c r="F103" s="28"/>
      <c r="G103" s="28"/>
      <c r="H103" s="28"/>
      <c r="I103" s="30">
        <f t="shared" si="4"/>
        <v>0</v>
      </c>
    </row>
    <row r="104" spans="1:9" ht="17.25" customHeight="1">
      <c r="A104" s="32" t="s">
        <v>157</v>
      </c>
      <c r="B104" s="36"/>
      <c r="C104" s="34"/>
      <c r="D104" s="27" t="s">
        <v>158</v>
      </c>
      <c r="E104" s="28">
        <f>E105+E106</f>
        <v>9396</v>
      </c>
      <c r="F104" s="28">
        <f>F105+F106</f>
        <v>2512</v>
      </c>
      <c r="G104" s="28">
        <f>G105+G106</f>
        <v>9396</v>
      </c>
      <c r="H104" s="28">
        <f>H105+H106</f>
        <v>2512</v>
      </c>
      <c r="I104" s="30">
        <f t="shared" si="4"/>
        <v>0</v>
      </c>
    </row>
    <row r="105" spans="1:9" ht="17.25" customHeight="1">
      <c r="A105" s="32"/>
      <c r="B105" s="42" t="s">
        <v>159</v>
      </c>
      <c r="C105" s="36"/>
      <c r="D105" s="27" t="s">
        <v>160</v>
      </c>
      <c r="E105" s="28">
        <v>9396</v>
      </c>
      <c r="F105" s="28">
        <v>2512</v>
      </c>
      <c r="G105" s="28">
        <v>9396</v>
      </c>
      <c r="H105" s="28">
        <v>2512</v>
      </c>
      <c r="I105" s="30">
        <f t="shared" si="4"/>
        <v>0</v>
      </c>
    </row>
    <row r="106" spans="1:9" ht="17.25" customHeight="1" thickBot="1">
      <c r="A106" s="109" t="s">
        <v>161</v>
      </c>
      <c r="B106" s="110"/>
      <c r="C106" s="110"/>
      <c r="D106" s="63" t="s">
        <v>162</v>
      </c>
      <c r="E106" s="64">
        <v>0</v>
      </c>
      <c r="F106" s="64"/>
      <c r="G106" s="64">
        <v>0</v>
      </c>
      <c r="H106" s="64"/>
      <c r="I106" s="65">
        <f t="shared" si="4"/>
        <v>0</v>
      </c>
    </row>
    <row r="107" spans="1:6" ht="15">
      <c r="A107" s="111"/>
      <c r="B107" s="111"/>
      <c r="C107" s="111"/>
      <c r="D107" s="112"/>
      <c r="E107" s="112"/>
      <c r="F107" s="66"/>
    </row>
    <row r="108" spans="1:6" ht="15">
      <c r="A108" s="67"/>
      <c r="B108" s="67"/>
      <c r="C108" s="67"/>
      <c r="D108" s="113"/>
      <c r="E108" s="113"/>
      <c r="F108" s="68"/>
    </row>
    <row r="109" spans="1:6" ht="15">
      <c r="A109" s="67"/>
      <c r="B109" s="67"/>
      <c r="C109" s="67"/>
      <c r="D109" s="68"/>
      <c r="E109" s="69"/>
      <c r="F109" s="69"/>
    </row>
    <row r="110" spans="1:6" ht="15">
      <c r="A110" s="67"/>
      <c r="B110" s="67"/>
      <c r="C110" s="67"/>
      <c r="D110" s="68"/>
      <c r="E110" s="69"/>
      <c r="F110" s="69"/>
    </row>
    <row r="111" spans="4:6" ht="14.25">
      <c r="D111" s="108"/>
      <c r="E111" s="108"/>
      <c r="F111" s="70"/>
    </row>
    <row r="112" spans="1:11" s="71" customFormat="1" ht="18">
      <c r="A112" s="71" t="s">
        <v>163</v>
      </c>
      <c r="D112" s="72"/>
      <c r="E112" s="3"/>
      <c r="F112" s="3"/>
      <c r="G112" s="73"/>
      <c r="H112" s="73"/>
      <c r="I112" s="73"/>
      <c r="K112" s="73"/>
    </row>
    <row r="113" spans="1:11" s="71" customFormat="1" ht="18">
      <c r="A113" s="71" t="s">
        <v>164</v>
      </c>
      <c r="D113" s="72"/>
      <c r="E113" s="3"/>
      <c r="F113" s="3"/>
      <c r="G113" s="73"/>
      <c r="H113" s="73"/>
      <c r="I113" s="73"/>
      <c r="K113" s="73"/>
    </row>
  </sheetData>
  <mergeCells count="60">
    <mergeCell ref="B102:C102"/>
    <mergeCell ref="A86:C86"/>
    <mergeCell ref="D111:E111"/>
    <mergeCell ref="A87:C87"/>
    <mergeCell ref="A106:C106"/>
    <mergeCell ref="A107:C107"/>
    <mergeCell ref="D107:E107"/>
    <mergeCell ref="D108:E108"/>
    <mergeCell ref="A93:C93"/>
    <mergeCell ref="A94:C94"/>
    <mergeCell ref="A95:C95"/>
    <mergeCell ref="A74:C74"/>
    <mergeCell ref="A75:C75"/>
    <mergeCell ref="A84:C84"/>
    <mergeCell ref="A85:C85"/>
    <mergeCell ref="A70:C70"/>
    <mergeCell ref="A71:C71"/>
    <mergeCell ref="A72:C72"/>
    <mergeCell ref="A73:C73"/>
    <mergeCell ref="A66:C66"/>
    <mergeCell ref="A67:C67"/>
    <mergeCell ref="A68:C68"/>
    <mergeCell ref="A69:C69"/>
    <mergeCell ref="A62:C62"/>
    <mergeCell ref="A63:C63"/>
    <mergeCell ref="A64:C64"/>
    <mergeCell ref="A65:C65"/>
    <mergeCell ref="A58:C58"/>
    <mergeCell ref="A59:C59"/>
    <mergeCell ref="A60:C60"/>
    <mergeCell ref="A61:C61"/>
    <mergeCell ref="A45:C45"/>
    <mergeCell ref="A48:C48"/>
    <mergeCell ref="A54:C54"/>
    <mergeCell ref="A55:C55"/>
    <mergeCell ref="A41:C41"/>
    <mergeCell ref="A42:C42"/>
    <mergeCell ref="A43:C43"/>
    <mergeCell ref="A44:C44"/>
    <mergeCell ref="A34:C34"/>
    <mergeCell ref="A38:C38"/>
    <mergeCell ref="A39:C39"/>
    <mergeCell ref="A40:C40"/>
    <mergeCell ref="A24:C24"/>
    <mergeCell ref="A31:C31"/>
    <mergeCell ref="A32:C32"/>
    <mergeCell ref="A33:C33"/>
    <mergeCell ref="A18:C18"/>
    <mergeCell ref="A21:C21"/>
    <mergeCell ref="A22:C22"/>
    <mergeCell ref="A23:C23"/>
    <mergeCell ref="A6:I6"/>
    <mergeCell ref="A7:I7"/>
    <mergeCell ref="A11:C12"/>
    <mergeCell ref="D11:D12"/>
    <mergeCell ref="E11:E12"/>
    <mergeCell ref="G1:I1"/>
    <mergeCell ref="G2:I2"/>
    <mergeCell ref="A2:C2"/>
    <mergeCell ref="A5:I5"/>
  </mergeCells>
  <printOptions/>
  <pageMargins left="0.16" right="0.26" top="0.58" bottom="0.45" header="0.42" footer="0.23"/>
  <pageSetup horizontalDpi="300" verticalDpi="300" orientation="landscape" paperSize="9" r:id="rId2"/>
  <headerFooter alignWithMargins="0"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Suciu Gheorghina</dc:creator>
  <cp:keywords/>
  <dc:description/>
  <cp:lastModifiedBy>Suciu Gheorghina</cp:lastModifiedBy>
  <cp:lastPrinted>2006-06-27T05:22:35Z</cp:lastPrinted>
  <dcterms:created xsi:type="dcterms:W3CDTF">2006-06-27T05:12:04Z</dcterms:created>
  <dcterms:modified xsi:type="dcterms:W3CDTF">2006-06-27T05:23:52Z</dcterms:modified>
  <cp:category/>
  <cp:version/>
  <cp:contentType/>
  <cp:contentStatus/>
</cp:coreProperties>
</file>